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ozo\Desktop\EXCEL\CALCULOS\"/>
    </mc:Choice>
  </mc:AlternateContent>
  <bookViews>
    <workbookView xWindow="0" yWindow="0" windowWidth="28800" windowHeight="123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M2" i="1" l="1"/>
  <c r="M3" i="1"/>
  <c r="L2" i="1"/>
  <c r="L3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P2" i="1" l="1"/>
  <c r="P3" i="1"/>
  <c r="Q3" i="1" s="1"/>
  <c r="L4" i="1"/>
  <c r="L5" i="1"/>
  <c r="Q4" i="1" l="1"/>
  <c r="Q5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25" i="1"/>
  <c r="L26" i="1"/>
  <c r="L27" i="1"/>
  <c r="L28" i="1"/>
  <c r="L29" i="1"/>
  <c r="L30" i="1"/>
  <c r="L31" i="1"/>
  <c r="L32" i="1"/>
  <c r="L19" i="1"/>
  <c r="L20" i="1"/>
  <c r="L21" i="1"/>
  <c r="L22" i="1"/>
  <c r="L23" i="1"/>
  <c r="L24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Q9" i="1" l="1"/>
  <c r="Q6" i="1"/>
  <c r="Q8" i="1"/>
  <c r="O12" i="1"/>
  <c r="Q23" i="1"/>
  <c r="Q22" i="1"/>
  <c r="Q10" i="1"/>
  <c r="Q7" i="1"/>
  <c r="Q11" i="1"/>
  <c r="Q24" i="1"/>
  <c r="O18" i="1"/>
  <c r="O17" i="1"/>
  <c r="O16" i="1"/>
  <c r="O15" i="1"/>
  <c r="O14" i="1"/>
  <c r="O53" i="1"/>
  <c r="O49" i="1"/>
  <c r="O45" i="1"/>
  <c r="O41" i="1"/>
  <c r="O51" i="1"/>
  <c r="O47" i="1"/>
  <c r="O43" i="1"/>
  <c r="O39" i="1"/>
  <c r="O52" i="1"/>
  <c r="O48" i="1"/>
  <c r="O44" i="1"/>
  <c r="O40" i="1"/>
  <c r="O54" i="1"/>
  <c r="O50" i="1"/>
  <c r="O46" i="1"/>
  <c r="O42" i="1"/>
  <c r="O32" i="1"/>
  <c r="O28" i="1"/>
  <c r="O31" i="1"/>
  <c r="O27" i="1"/>
  <c r="O25" i="1"/>
  <c r="O36" i="1"/>
  <c r="O38" i="1"/>
  <c r="O34" i="1"/>
  <c r="O30" i="1"/>
  <c r="O26" i="1"/>
  <c r="O37" i="1"/>
  <c r="O33" i="1"/>
  <c r="O29" i="1"/>
  <c r="O35" i="1"/>
  <c r="Q2" i="1"/>
  <c r="Q20" i="1" l="1"/>
  <c r="Q12" i="1"/>
  <c r="Q37" i="1"/>
  <c r="Q31" i="1"/>
  <c r="Q40" i="1"/>
  <c r="Q41" i="1"/>
  <c r="Q35" i="1"/>
  <c r="Q28" i="1"/>
  <c r="Q44" i="1"/>
  <c r="Q51" i="1"/>
  <c r="Q21" i="1"/>
  <c r="Q29" i="1"/>
  <c r="Q30" i="1"/>
  <c r="Q25" i="1"/>
  <c r="Q32" i="1"/>
  <c r="Q54" i="1"/>
  <c r="Q48" i="1"/>
  <c r="Q39" i="1"/>
  <c r="Q49" i="1"/>
  <c r="Q38" i="1"/>
  <c r="Q46" i="1"/>
  <c r="Q47" i="1"/>
  <c r="Q26" i="1"/>
  <c r="Q36" i="1"/>
  <c r="Q50" i="1"/>
  <c r="Q45" i="1"/>
  <c r="Q33" i="1"/>
  <c r="Q34" i="1"/>
  <c r="Q27" i="1"/>
  <c r="Q42" i="1"/>
  <c r="Q52" i="1"/>
  <c r="Q43" i="1"/>
  <c r="Q53" i="1"/>
  <c r="Q19" i="1"/>
  <c r="Q18" i="1"/>
  <c r="Q17" i="1"/>
  <c r="Q16" i="1"/>
  <c r="Q15" i="1"/>
  <c r="Q14" i="1"/>
  <c r="Q13" i="1"/>
</calcChain>
</file>

<file path=xl/sharedStrings.xml><?xml version="1.0" encoding="utf-8"?>
<sst xmlns="http://schemas.openxmlformats.org/spreadsheetml/2006/main" count="125" uniqueCount="30">
  <si>
    <t>ESCALAFON</t>
  </si>
  <si>
    <t>DENOMINACION</t>
  </si>
  <si>
    <t>GRº</t>
  </si>
  <si>
    <t>SUELDO BASE</t>
  </si>
  <si>
    <t>ASIG. PROFESIONAL</t>
  </si>
  <si>
    <t>ASIG. RESPONSABILIDAD</t>
  </si>
  <si>
    <t>ASIG. SUSTITUTIVA</t>
  </si>
  <si>
    <t>GASTO REPRESENTACION</t>
  </si>
  <si>
    <t>BONIFIC. ART. 10º</t>
  </si>
  <si>
    <t>BONIFIC. SALUD</t>
  </si>
  <si>
    <t>INCREMEN. DL 3501</t>
  </si>
  <si>
    <t>ASIG. DIRECCION SUPERIOR</t>
  </si>
  <si>
    <t>COMP. BASE 15%</t>
  </si>
  <si>
    <t>DESEMP. INSTITUCIONAL 3% Y 7,6%</t>
  </si>
  <si>
    <t>DESEMP. COLECTIVO 4% O 8%</t>
  </si>
  <si>
    <t>BONO COMPENSATORIO</t>
  </si>
  <si>
    <t xml:space="preserve">AUTORIDAD DE GOBIERNO: </t>
  </si>
  <si>
    <t>B</t>
  </si>
  <si>
    <t>C</t>
  </si>
  <si>
    <t>DIRECTIVOS SUPERIORES</t>
  </si>
  <si>
    <t>CON ASIGNACION PROFES.</t>
  </si>
  <si>
    <t>SIN ASIGNACION PROFES.</t>
  </si>
  <si>
    <t>DIRECTIVOS</t>
  </si>
  <si>
    <t>DIRECTIVOS SIN PROF</t>
  </si>
  <si>
    <t>PROFESIONALES</t>
  </si>
  <si>
    <t>PROFESIONALES UNIVERSITARIO</t>
  </si>
  <si>
    <t>NO PROFESIONALES</t>
  </si>
  <si>
    <t>REMUNERACION BRUTA MENSUALIZADA</t>
  </si>
  <si>
    <t>MINISTRO</t>
  </si>
  <si>
    <t xml:space="preserve">SUBSECRETARIO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</si>
</sst>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3" fontId="0" fillId="2" borderId="1" xfId="0" applyNumberFormat="1" applyFill="1" applyBorder="1"/>
    <xf numFmtId="165" fontId="0" fillId="0" borderId="1" xfId="1" applyNumberFormat="1" applyFont="1" applyBorder="1"/>
    <xf numFmtId="3" fontId="0" fillId="0" borderId="1" xfId="0" applyNumberFormat="1" applyFill="1" applyBorder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/>
    <xf numFmtId="3" fontId="0" fillId="5" borderId="1" xfId="0" applyNumberFormat="1" applyFill="1" applyBorder="1"/>
    <xf numFmtId="0" fontId="0" fillId="5" borderId="1" xfId="0" applyFill="1" applyBorder="1"/>
    <xf numFmtId="0" fontId="0" fillId="5" borderId="0" xfId="0" applyFill="1"/>
    <xf numFmtId="3" fontId="0" fillId="0" borderId="0" xfId="0" applyNumberFormat="1"/>
    <xf numFmtId="165" fontId="0" fillId="0" borderId="0" xfId="0" applyNumberFormat="1"/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RowHeight="15" x14ac:dyDescent="0.25"/>
  <cols>
    <col min="1" max="1" width="26.85546875" bestFit="1" customWidth="1"/>
    <col min="2" max="2" width="27" customWidth="1"/>
    <col min="3" max="3" width="4.140625" bestFit="1" customWidth="1"/>
    <col min="4" max="4" width="8.140625" bestFit="1" customWidth="1"/>
    <col min="5" max="5" width="11" bestFit="1" customWidth="1"/>
    <col min="6" max="6" width="10.42578125" bestFit="1" customWidth="1"/>
    <col min="7" max="7" width="10.7109375" bestFit="1" customWidth="1"/>
    <col min="8" max="8" width="10.5703125" bestFit="1" customWidth="1"/>
    <col min="9" max="9" width="8.28515625" bestFit="1" customWidth="1"/>
    <col min="10" max="10" width="8.28515625" customWidth="1"/>
    <col min="11" max="11" width="10.5703125" bestFit="1" customWidth="1"/>
    <col min="12" max="12" width="11.28515625" bestFit="1" customWidth="1"/>
    <col min="13" max="13" width="13" bestFit="1" customWidth="1"/>
    <col min="14" max="14" width="12" bestFit="1" customWidth="1"/>
    <col min="15" max="15" width="10.5703125" bestFit="1" customWidth="1"/>
    <col min="16" max="16" width="10.7109375" bestFit="1" customWidth="1"/>
    <col min="17" max="17" width="16.28515625" customWidth="1"/>
    <col min="24" max="24" width="13" bestFit="1" customWidth="1"/>
  </cols>
  <sheetData>
    <row r="1" spans="1:25" ht="3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11</v>
      </c>
      <c r="Q1" s="8" t="s">
        <v>27</v>
      </c>
    </row>
    <row r="2" spans="1:25" x14ac:dyDescent="0.25">
      <c r="A2" s="1" t="s">
        <v>16</v>
      </c>
      <c r="B2" s="1" t="s">
        <v>28</v>
      </c>
      <c r="C2" s="2" t="s">
        <v>17</v>
      </c>
      <c r="D2" s="3">
        <v>683260.9</v>
      </c>
      <c r="E2" s="3">
        <v>546612</v>
      </c>
      <c r="F2" s="3">
        <v>0</v>
      </c>
      <c r="G2" s="3">
        <v>1637304.25</v>
      </c>
      <c r="H2" s="3">
        <v>204978.27</v>
      </c>
      <c r="I2" s="3">
        <v>181019.1</v>
      </c>
      <c r="J2" s="3">
        <v>120227.375</v>
      </c>
      <c r="K2" s="3">
        <v>89165.774999999994</v>
      </c>
      <c r="L2" s="4">
        <f>(D2+E2+F2+G2)*15%</f>
        <v>430076.57249999995</v>
      </c>
      <c r="M2" s="4">
        <f>(D2+E2++F2+G2)*3%</f>
        <v>86015.314499999993</v>
      </c>
      <c r="N2" s="4">
        <v>0</v>
      </c>
      <c r="O2" s="5">
        <v>0</v>
      </c>
      <c r="P2" s="9">
        <f>(D2+E2+F2+G2+H2+I2+J2+K2+L2+M2)*135%</f>
        <v>5371190.4019499999</v>
      </c>
      <c r="Q2" s="9">
        <f>SUM(D2:P2)</f>
        <v>9349849.9589499999</v>
      </c>
      <c r="S2" s="16"/>
      <c r="T2" s="16"/>
      <c r="U2" s="16"/>
      <c r="V2" s="16"/>
      <c r="W2" s="17"/>
    </row>
    <row r="3" spans="1:25" x14ac:dyDescent="0.25">
      <c r="A3" s="1" t="s">
        <v>16</v>
      </c>
      <c r="B3" s="1" t="s">
        <v>29</v>
      </c>
      <c r="C3" s="2" t="s">
        <v>18</v>
      </c>
      <c r="D3" s="3">
        <v>657282.27500000002</v>
      </c>
      <c r="E3" s="3">
        <v>525828.07499999995</v>
      </c>
      <c r="F3" s="3">
        <v>0</v>
      </c>
      <c r="G3" s="3">
        <v>1632677.4</v>
      </c>
      <c r="H3" s="3">
        <v>197184.6825</v>
      </c>
      <c r="I3" s="3">
        <v>184979.7</v>
      </c>
      <c r="J3" s="3">
        <v>119864.52499999999</v>
      </c>
      <c r="K3" s="3">
        <v>85775.074999999997</v>
      </c>
      <c r="L3" s="4">
        <f>(D3+E3+F3+G3)*15%</f>
        <v>422368.16249999998</v>
      </c>
      <c r="M3" s="4">
        <f>(D3+E3++F3+G3)*3%</f>
        <v>84473.632499999992</v>
      </c>
      <c r="N3" s="4">
        <v>0</v>
      </c>
      <c r="O3" s="5">
        <v>0</v>
      </c>
      <c r="P3" s="9">
        <f>(D3+E3+F3+G3+H3+I3+J3+K3+L3+M3)*120%</f>
        <v>4692520.233</v>
      </c>
      <c r="Q3" s="9">
        <f t="shared" ref="Q3:Q54" si="0">SUM(D3:P3)</f>
        <v>8602953.7605000008</v>
      </c>
      <c r="S3" s="16"/>
      <c r="T3" s="16"/>
      <c r="U3" s="16"/>
      <c r="V3" s="16"/>
      <c r="W3" s="17"/>
    </row>
    <row r="4" spans="1:25" x14ac:dyDescent="0.25">
      <c r="A4" s="1" t="s">
        <v>19</v>
      </c>
      <c r="B4" s="1" t="s">
        <v>20</v>
      </c>
      <c r="C4" s="2">
        <v>4</v>
      </c>
      <c r="D4" s="3">
        <v>633142</v>
      </c>
      <c r="E4" s="3">
        <v>506510</v>
      </c>
      <c r="F4" s="3">
        <v>253257</v>
      </c>
      <c r="G4" s="3">
        <v>1184154</v>
      </c>
      <c r="H4" s="3"/>
      <c r="I4" s="3">
        <v>232086</v>
      </c>
      <c r="J4" s="3">
        <v>108438</v>
      </c>
      <c r="K4" s="3">
        <v>82625</v>
      </c>
      <c r="L4" s="4">
        <f>(D4+E4+F4+G4)*15%</f>
        <v>386559.45</v>
      </c>
      <c r="M4" s="4">
        <f>(D4+E4++F4+G4)*7.6%</f>
        <v>195856.788</v>
      </c>
      <c r="N4" s="4">
        <f>(D4+E4+F4+G4)*8%</f>
        <v>206165.04</v>
      </c>
      <c r="O4" s="5">
        <v>0</v>
      </c>
      <c r="P4" s="6"/>
      <c r="Q4" s="9">
        <f t="shared" si="0"/>
        <v>3788793.2780000004</v>
      </c>
      <c r="S4" s="16"/>
      <c r="T4" s="16"/>
      <c r="U4" s="16"/>
      <c r="V4" s="16"/>
      <c r="W4" s="17"/>
    </row>
    <row r="5" spans="1:25" x14ac:dyDescent="0.25">
      <c r="A5" s="1" t="s">
        <v>19</v>
      </c>
      <c r="B5" s="1" t="s">
        <v>21</v>
      </c>
      <c r="C5" s="2">
        <v>4</v>
      </c>
      <c r="D5" s="3">
        <v>633142</v>
      </c>
      <c r="E5" s="3"/>
      <c r="F5" s="3">
        <v>253256</v>
      </c>
      <c r="G5" s="3">
        <v>865583</v>
      </c>
      <c r="H5" s="3"/>
      <c r="I5" s="3">
        <v>161840</v>
      </c>
      <c r="J5" s="3">
        <v>66723</v>
      </c>
      <c r="K5" s="3">
        <v>82625</v>
      </c>
      <c r="L5" s="4">
        <f>(D5+E5+F5+G5)*15%</f>
        <v>262797.14999999997</v>
      </c>
      <c r="M5" s="4">
        <f t="shared" ref="M5:M54" si="1">(D5+E5++F5+G5)*7.6%</f>
        <v>133150.55599999998</v>
      </c>
      <c r="N5" s="4">
        <f t="shared" ref="N5:N54" si="2">(D5+E5+F5+G5)*8%</f>
        <v>140158.48000000001</v>
      </c>
      <c r="O5" s="5">
        <v>0</v>
      </c>
      <c r="P5" s="6"/>
      <c r="Q5" s="9">
        <f t="shared" si="0"/>
        <v>2599275.1859999998</v>
      </c>
      <c r="S5" s="16"/>
      <c r="T5" s="16"/>
      <c r="U5" s="16"/>
      <c r="V5" s="16"/>
      <c r="W5" s="17"/>
    </row>
    <row r="6" spans="1:25" x14ac:dyDescent="0.25">
      <c r="A6" s="1" t="s">
        <v>22</v>
      </c>
      <c r="B6" s="1" t="s">
        <v>20</v>
      </c>
      <c r="C6" s="2">
        <v>2</v>
      </c>
      <c r="D6" s="3">
        <v>701654</v>
      </c>
      <c r="E6" s="3">
        <v>561322</v>
      </c>
      <c r="F6" s="3">
        <v>280661</v>
      </c>
      <c r="G6" s="3">
        <v>1307998</v>
      </c>
      <c r="H6" s="3">
        <v>0</v>
      </c>
      <c r="I6" s="3">
        <v>217159</v>
      </c>
      <c r="J6" s="3">
        <v>100859</v>
      </c>
      <c r="K6" s="3">
        <v>91566</v>
      </c>
      <c r="L6" s="4">
        <f>(D6+E6+F6+G6)*15%</f>
        <v>427745.25</v>
      </c>
      <c r="M6" s="4">
        <f t="shared" si="1"/>
        <v>216724.25999999998</v>
      </c>
      <c r="N6" s="4">
        <f t="shared" si="2"/>
        <v>228130.80000000002</v>
      </c>
      <c r="O6" s="5">
        <v>0</v>
      </c>
      <c r="P6" s="6"/>
      <c r="Q6" s="9">
        <f t="shared" si="0"/>
        <v>4133819.3099999996</v>
      </c>
      <c r="S6" s="16"/>
      <c r="T6" s="16"/>
      <c r="U6" s="16"/>
      <c r="V6" s="16"/>
      <c r="W6" s="17"/>
    </row>
    <row r="7" spans="1:25" s="15" customFormat="1" x14ac:dyDescent="0.25">
      <c r="A7" s="10" t="s">
        <v>22</v>
      </c>
      <c r="B7" s="10" t="s">
        <v>20</v>
      </c>
      <c r="C7" s="11">
        <v>3</v>
      </c>
      <c r="D7" s="12">
        <v>671112</v>
      </c>
      <c r="E7" s="12">
        <v>536895</v>
      </c>
      <c r="F7" s="12">
        <v>268446</v>
      </c>
      <c r="G7" s="12">
        <v>1253081</v>
      </c>
      <c r="H7" s="12">
        <v>0</v>
      </c>
      <c r="I7" s="12">
        <v>226289</v>
      </c>
      <c r="J7" s="12">
        <v>105443</v>
      </c>
      <c r="K7" s="12">
        <v>87580</v>
      </c>
      <c r="L7" s="4">
        <f>(D7+E7+F7+G7)*15%</f>
        <v>409430.1</v>
      </c>
      <c r="M7" s="4">
        <f t="shared" si="1"/>
        <v>207444.584</v>
      </c>
      <c r="N7" s="4">
        <f t="shared" si="2"/>
        <v>218362.72</v>
      </c>
      <c r="O7" s="13">
        <v>0</v>
      </c>
      <c r="P7" s="14"/>
      <c r="Q7" s="9">
        <f t="shared" si="0"/>
        <v>3984083.4040000001</v>
      </c>
      <c r="S7" s="16"/>
      <c r="T7" s="16"/>
      <c r="U7" s="16"/>
      <c r="V7" s="16"/>
      <c r="W7" s="17"/>
    </row>
    <row r="8" spans="1:25" s="15" customFormat="1" x14ac:dyDescent="0.25">
      <c r="A8" s="10" t="s">
        <v>22</v>
      </c>
      <c r="B8" s="10" t="s">
        <v>20</v>
      </c>
      <c r="C8" s="11">
        <v>5</v>
      </c>
      <c r="D8" s="12">
        <v>608584</v>
      </c>
      <c r="E8" s="12">
        <v>514385</v>
      </c>
      <c r="F8" s="12">
        <v>0</v>
      </c>
      <c r="G8" s="12">
        <v>1186920</v>
      </c>
      <c r="H8" s="12">
        <v>0</v>
      </c>
      <c r="I8" s="12">
        <v>245828</v>
      </c>
      <c r="J8" s="12">
        <v>114984</v>
      </c>
      <c r="K8" s="12">
        <v>79420</v>
      </c>
      <c r="L8" s="4">
        <f>(D8+E8+F8+G8)*15%</f>
        <v>346483.35</v>
      </c>
      <c r="M8" s="4">
        <f t="shared" si="1"/>
        <v>175551.56399999998</v>
      </c>
      <c r="N8" s="4">
        <f t="shared" si="2"/>
        <v>184791.12</v>
      </c>
      <c r="O8" s="13">
        <v>0</v>
      </c>
      <c r="P8" s="14"/>
      <c r="Q8" s="9">
        <f t="shared" si="0"/>
        <v>3456947.034</v>
      </c>
      <c r="S8" s="16"/>
      <c r="T8" s="16"/>
      <c r="U8" s="16"/>
      <c r="V8" s="16"/>
      <c r="W8" s="17"/>
    </row>
    <row r="9" spans="1:25" x14ac:dyDescent="0.25">
      <c r="A9" s="1" t="s">
        <v>22</v>
      </c>
      <c r="B9" s="1" t="s">
        <v>20</v>
      </c>
      <c r="C9" s="2">
        <v>6</v>
      </c>
      <c r="D9" s="3">
        <v>574091</v>
      </c>
      <c r="E9" s="3">
        <v>459268</v>
      </c>
      <c r="F9" s="3">
        <v>0</v>
      </c>
      <c r="G9" s="3">
        <v>1025869</v>
      </c>
      <c r="H9" s="3">
        <v>0</v>
      </c>
      <c r="I9" s="3">
        <v>260323</v>
      </c>
      <c r="J9" s="3">
        <v>108445</v>
      </c>
      <c r="K9" s="3">
        <v>74919</v>
      </c>
      <c r="L9" s="4">
        <f>(D9+E9+F9+G9)*15%</f>
        <v>308884.2</v>
      </c>
      <c r="M9" s="4">
        <f t="shared" si="1"/>
        <v>156501.32800000001</v>
      </c>
      <c r="N9" s="4">
        <f t="shared" si="2"/>
        <v>164738.23999999999</v>
      </c>
      <c r="O9" s="13">
        <v>0</v>
      </c>
      <c r="P9" s="6"/>
      <c r="Q9" s="9">
        <f t="shared" si="0"/>
        <v>3133038.7680000002</v>
      </c>
      <c r="S9" s="16"/>
      <c r="T9" s="16"/>
      <c r="U9" s="16"/>
      <c r="V9" s="16"/>
      <c r="W9" s="17"/>
    </row>
    <row r="10" spans="1:25" x14ac:dyDescent="0.25">
      <c r="A10" s="1" t="s">
        <v>22</v>
      </c>
      <c r="B10" s="1" t="s">
        <v>20</v>
      </c>
      <c r="C10" s="2">
        <v>7</v>
      </c>
      <c r="D10" s="3">
        <v>529171</v>
      </c>
      <c r="E10" s="3">
        <v>419067</v>
      </c>
      <c r="F10" s="3">
        <v>0</v>
      </c>
      <c r="G10" s="3">
        <v>942092</v>
      </c>
      <c r="H10" s="3">
        <v>0</v>
      </c>
      <c r="I10" s="3">
        <v>223681</v>
      </c>
      <c r="J10" s="3">
        <v>92211</v>
      </c>
      <c r="K10" s="3">
        <v>69057</v>
      </c>
      <c r="L10" s="4">
        <f>(D10+E10+F10+G10)*15%</f>
        <v>283549.5</v>
      </c>
      <c r="M10" s="4">
        <f t="shared" si="1"/>
        <v>143665.07999999999</v>
      </c>
      <c r="N10" s="4">
        <f t="shared" si="2"/>
        <v>151226.4</v>
      </c>
      <c r="O10" s="13">
        <v>21347</v>
      </c>
      <c r="P10" s="6"/>
      <c r="Q10" s="9">
        <f t="shared" si="0"/>
        <v>2875066.98</v>
      </c>
      <c r="S10" s="16"/>
      <c r="T10" s="16"/>
      <c r="U10" s="16"/>
      <c r="V10" s="16"/>
      <c r="W10" s="17"/>
      <c r="X10" s="18"/>
      <c r="Y10" s="17"/>
    </row>
    <row r="11" spans="1:25" x14ac:dyDescent="0.25">
      <c r="A11" s="1" t="s">
        <v>22</v>
      </c>
      <c r="B11" s="1" t="s">
        <v>20</v>
      </c>
      <c r="C11" s="2">
        <v>8</v>
      </c>
      <c r="D11" s="3">
        <v>489933</v>
      </c>
      <c r="E11" s="3">
        <v>375855</v>
      </c>
      <c r="F11" s="3">
        <v>0</v>
      </c>
      <c r="G11" s="3">
        <v>846642</v>
      </c>
      <c r="H11" s="3">
        <v>0</v>
      </c>
      <c r="I11" s="3">
        <v>207110</v>
      </c>
      <c r="J11" s="3">
        <v>85360</v>
      </c>
      <c r="K11" s="3">
        <v>63937</v>
      </c>
      <c r="L11" s="4">
        <f>(D11+E11+F11+G11)*15%</f>
        <v>256864.5</v>
      </c>
      <c r="M11" s="4">
        <f t="shared" si="1"/>
        <v>130144.68</v>
      </c>
      <c r="N11" s="4">
        <f t="shared" si="2"/>
        <v>136994.4</v>
      </c>
      <c r="O11" s="13">
        <v>63667</v>
      </c>
      <c r="P11" s="6"/>
      <c r="Q11" s="9">
        <f t="shared" si="0"/>
        <v>2656507.58</v>
      </c>
      <c r="S11" s="16"/>
      <c r="T11" s="16"/>
      <c r="U11" s="16"/>
      <c r="V11" s="16"/>
      <c r="W11" s="17"/>
      <c r="X11" s="18"/>
      <c r="Y11" s="17"/>
    </row>
    <row r="12" spans="1:25" x14ac:dyDescent="0.25">
      <c r="A12" s="1" t="s">
        <v>22</v>
      </c>
      <c r="B12" s="1" t="s">
        <v>20</v>
      </c>
      <c r="C12" s="2">
        <v>9</v>
      </c>
      <c r="D12" s="3">
        <v>453597</v>
      </c>
      <c r="E12" s="3">
        <v>340133</v>
      </c>
      <c r="F12" s="3">
        <v>0</v>
      </c>
      <c r="G12" s="3">
        <v>767680</v>
      </c>
      <c r="H12" s="3">
        <v>0</v>
      </c>
      <c r="I12" s="3">
        <v>184701</v>
      </c>
      <c r="J12" s="3">
        <v>76154</v>
      </c>
      <c r="K12" s="3">
        <v>59194</v>
      </c>
      <c r="L12" s="4">
        <f>(D12+E12+F12+G12)*15%</f>
        <v>234211.5</v>
      </c>
      <c r="M12" s="4">
        <f t="shared" si="1"/>
        <v>118667.16</v>
      </c>
      <c r="N12" s="4">
        <f t="shared" si="2"/>
        <v>124912.8</v>
      </c>
      <c r="O12" s="13">
        <f>ROUND((L12+M12+N12)*20.5%,0)</f>
        <v>97947</v>
      </c>
      <c r="P12" s="6"/>
      <c r="Q12" s="9">
        <f t="shared" si="0"/>
        <v>2457197.46</v>
      </c>
      <c r="S12" s="16"/>
      <c r="T12" s="16"/>
      <c r="U12" s="16"/>
      <c r="V12" s="16"/>
      <c r="W12" s="17"/>
      <c r="X12" s="18"/>
      <c r="Y12" s="17"/>
    </row>
    <row r="13" spans="1:25" x14ac:dyDescent="0.25">
      <c r="A13" s="1" t="s">
        <v>23</v>
      </c>
      <c r="B13" s="7" t="s">
        <v>21</v>
      </c>
      <c r="C13" s="2">
        <v>3</v>
      </c>
      <c r="D13" s="12">
        <v>671112</v>
      </c>
      <c r="E13" s="3">
        <v>0</v>
      </c>
      <c r="F13" s="12">
        <v>268446</v>
      </c>
      <c r="G13" s="3">
        <v>874580</v>
      </c>
      <c r="H13" s="3">
        <v>0</v>
      </c>
      <c r="I13" s="3">
        <v>171570</v>
      </c>
      <c r="J13" s="3">
        <v>70748</v>
      </c>
      <c r="K13" s="3">
        <v>87580</v>
      </c>
      <c r="L13" s="4">
        <f>(D13+E13+F13+G13)*15%</f>
        <v>272120.7</v>
      </c>
      <c r="M13" s="4">
        <f t="shared" si="1"/>
        <v>137874.48799999998</v>
      </c>
      <c r="N13" s="4">
        <f t="shared" si="2"/>
        <v>145131.04</v>
      </c>
      <c r="O13" s="13">
        <v>48252</v>
      </c>
      <c r="P13" s="6"/>
      <c r="Q13" s="9">
        <f t="shared" si="0"/>
        <v>2747414.2280000001</v>
      </c>
      <c r="S13" s="16"/>
      <c r="T13" s="16"/>
      <c r="U13" s="16"/>
      <c r="V13" s="16"/>
      <c r="W13" s="17"/>
      <c r="X13" s="18"/>
      <c r="Y13" s="17"/>
    </row>
    <row r="14" spans="1:25" x14ac:dyDescent="0.25">
      <c r="A14" s="1" t="s">
        <v>23</v>
      </c>
      <c r="B14" s="1" t="s">
        <v>21</v>
      </c>
      <c r="C14" s="2">
        <v>5</v>
      </c>
      <c r="D14" s="12">
        <v>608584</v>
      </c>
      <c r="E14" s="3">
        <v>0</v>
      </c>
      <c r="F14" s="3">
        <v>0</v>
      </c>
      <c r="G14" s="3">
        <v>872820</v>
      </c>
      <c r="H14" s="3">
        <v>0</v>
      </c>
      <c r="I14" s="3">
        <v>148905</v>
      </c>
      <c r="J14" s="3">
        <v>61391</v>
      </c>
      <c r="K14" s="3">
        <v>79420</v>
      </c>
      <c r="L14" s="4">
        <f>(D14+E14+F14+G14)*15%</f>
        <v>222210.6</v>
      </c>
      <c r="M14" s="4">
        <f t="shared" si="1"/>
        <v>112586.704</v>
      </c>
      <c r="N14" s="4">
        <f t="shared" si="2"/>
        <v>118512.32000000001</v>
      </c>
      <c r="O14" s="13">
        <f t="shared" ref="O13:O21" si="3">ROUND((L14+M14+N14)*20.5%,0)</f>
        <v>92928</v>
      </c>
      <c r="P14" s="6"/>
      <c r="Q14" s="9">
        <f t="shared" si="0"/>
        <v>2317357.6239999998</v>
      </c>
      <c r="S14" s="16"/>
      <c r="T14" s="16"/>
      <c r="U14" s="16"/>
      <c r="V14" s="16"/>
      <c r="W14" s="17"/>
      <c r="X14" s="18"/>
      <c r="Y14" s="17"/>
    </row>
    <row r="15" spans="1:25" x14ac:dyDescent="0.25">
      <c r="A15" s="1" t="s">
        <v>23</v>
      </c>
      <c r="B15" s="1" t="s">
        <v>21</v>
      </c>
      <c r="C15" s="2">
        <v>6</v>
      </c>
      <c r="D15" s="3">
        <v>574091</v>
      </c>
      <c r="E15" s="3">
        <v>0</v>
      </c>
      <c r="F15" s="3">
        <v>0</v>
      </c>
      <c r="G15" s="3">
        <v>813446</v>
      </c>
      <c r="H15" s="3">
        <v>0</v>
      </c>
      <c r="I15" s="3">
        <v>140469</v>
      </c>
      <c r="J15" s="3">
        <v>57905</v>
      </c>
      <c r="K15" s="3">
        <v>74919</v>
      </c>
      <c r="L15" s="4">
        <f>(D15+E15+F15+G15)*15%</f>
        <v>208130.55</v>
      </c>
      <c r="M15" s="4">
        <f t="shared" si="1"/>
        <v>105452.81199999999</v>
      </c>
      <c r="N15" s="4">
        <f t="shared" si="2"/>
        <v>111002.96</v>
      </c>
      <c r="O15" s="13">
        <f t="shared" si="3"/>
        <v>87040</v>
      </c>
      <c r="P15" s="6"/>
      <c r="Q15" s="9">
        <f t="shared" si="0"/>
        <v>2172456.3219999997</v>
      </c>
      <c r="S15" s="16"/>
      <c r="T15" s="16"/>
      <c r="U15" s="16"/>
      <c r="V15" s="16"/>
      <c r="W15" s="17"/>
      <c r="X15" s="18"/>
      <c r="Y15" s="17"/>
    </row>
    <row r="16" spans="1:25" x14ac:dyDescent="0.25">
      <c r="A16" s="1" t="s">
        <v>23</v>
      </c>
      <c r="B16" s="1" t="s">
        <v>21</v>
      </c>
      <c r="C16" s="2">
        <v>7</v>
      </c>
      <c r="D16" s="3">
        <v>529171</v>
      </c>
      <c r="E16" s="3">
        <v>0</v>
      </c>
      <c r="F16" s="3">
        <v>0</v>
      </c>
      <c r="G16" s="3">
        <v>752665</v>
      </c>
      <c r="H16" s="3">
        <v>0</v>
      </c>
      <c r="I16" s="3">
        <v>129476</v>
      </c>
      <c r="J16" s="3">
        <v>53372</v>
      </c>
      <c r="K16" s="3">
        <v>69057</v>
      </c>
      <c r="L16" s="4">
        <f>(D16+E16+F16+G16)*15%</f>
        <v>192275.4</v>
      </c>
      <c r="M16" s="4">
        <f t="shared" si="1"/>
        <v>97419.535999999993</v>
      </c>
      <c r="N16" s="4">
        <f t="shared" si="2"/>
        <v>102546.88</v>
      </c>
      <c r="O16" s="13">
        <f t="shared" si="3"/>
        <v>80410</v>
      </c>
      <c r="P16" s="6"/>
      <c r="Q16" s="9">
        <f t="shared" si="0"/>
        <v>2006392.8160000001</v>
      </c>
      <c r="S16" s="16"/>
      <c r="T16" s="16"/>
      <c r="U16" s="16"/>
      <c r="V16" s="16"/>
      <c r="W16" s="17"/>
      <c r="X16" s="18"/>
      <c r="Y16" s="17"/>
    </row>
    <row r="17" spans="1:25" x14ac:dyDescent="0.25">
      <c r="A17" s="1" t="s">
        <v>23</v>
      </c>
      <c r="B17" s="1" t="s">
        <v>21</v>
      </c>
      <c r="C17" s="2">
        <v>8</v>
      </c>
      <c r="D17" s="3">
        <v>489933</v>
      </c>
      <c r="E17" s="3">
        <v>0</v>
      </c>
      <c r="F17" s="3">
        <v>0</v>
      </c>
      <c r="G17" s="3">
        <v>699505</v>
      </c>
      <c r="H17" s="3">
        <v>0</v>
      </c>
      <c r="I17" s="3">
        <v>119884</v>
      </c>
      <c r="J17" s="3">
        <v>49419</v>
      </c>
      <c r="K17" s="3">
        <v>63937</v>
      </c>
      <c r="L17" s="4">
        <f>(D17+E17+F17+G17)*15%</f>
        <v>178415.69999999998</v>
      </c>
      <c r="M17" s="4">
        <f t="shared" si="1"/>
        <v>90397.288</v>
      </c>
      <c r="N17" s="4">
        <f t="shared" si="2"/>
        <v>95155.040000000008</v>
      </c>
      <c r="O17" s="13">
        <f t="shared" si="3"/>
        <v>74613</v>
      </c>
      <c r="P17" s="6"/>
      <c r="Q17" s="9">
        <f t="shared" si="0"/>
        <v>1861259.0279999999</v>
      </c>
      <c r="S17" s="16"/>
      <c r="T17" s="16"/>
      <c r="U17" s="16"/>
      <c r="V17" s="16"/>
      <c r="W17" s="17"/>
      <c r="X17" s="18"/>
      <c r="Y17" s="17"/>
    </row>
    <row r="18" spans="1:25" x14ac:dyDescent="0.25">
      <c r="A18" s="1" t="s">
        <v>23</v>
      </c>
      <c r="B18" s="1" t="s">
        <v>21</v>
      </c>
      <c r="C18" s="2">
        <v>9</v>
      </c>
      <c r="D18" s="3">
        <v>453595</v>
      </c>
      <c r="E18" s="3">
        <v>0</v>
      </c>
      <c r="F18" s="3">
        <v>0</v>
      </c>
      <c r="G18" s="3">
        <v>651947</v>
      </c>
      <c r="H18" s="3">
        <v>0</v>
      </c>
      <c r="I18" s="3">
        <v>91108</v>
      </c>
      <c r="J18" s="3">
        <v>37560</v>
      </c>
      <c r="K18" s="3">
        <v>59194</v>
      </c>
      <c r="L18" s="4">
        <f>(D18+E18+F18+G18)*15%</f>
        <v>165831.29999999999</v>
      </c>
      <c r="M18" s="4">
        <f t="shared" si="1"/>
        <v>84021.191999999995</v>
      </c>
      <c r="N18" s="4">
        <f t="shared" si="2"/>
        <v>88443.36</v>
      </c>
      <c r="O18" s="13">
        <f t="shared" si="3"/>
        <v>69351</v>
      </c>
      <c r="P18" s="6"/>
      <c r="Q18" s="9">
        <f t="shared" si="0"/>
        <v>1701050.8520000002</v>
      </c>
      <c r="S18" s="16"/>
      <c r="T18" s="16"/>
      <c r="U18" s="16"/>
      <c r="V18" s="16"/>
      <c r="W18" s="17"/>
      <c r="X18" s="18"/>
      <c r="Y18" s="17"/>
    </row>
    <row r="19" spans="1:25" x14ac:dyDescent="0.25">
      <c r="A19" s="1" t="s">
        <v>24</v>
      </c>
      <c r="B19" s="1" t="s">
        <v>25</v>
      </c>
      <c r="C19" s="2">
        <v>4</v>
      </c>
      <c r="D19" s="3">
        <v>633142</v>
      </c>
      <c r="E19" s="3">
        <v>506510</v>
      </c>
      <c r="F19" s="3">
        <v>0</v>
      </c>
      <c r="G19" s="3">
        <v>1128891</v>
      </c>
      <c r="H19" s="3">
        <v>0</v>
      </c>
      <c r="I19" s="3">
        <v>232086</v>
      </c>
      <c r="J19" s="3">
        <v>108438</v>
      </c>
      <c r="K19" s="3">
        <v>82625</v>
      </c>
      <c r="L19" s="4">
        <f>(D19+E19+F19+G19)*15%</f>
        <v>340281.45</v>
      </c>
      <c r="M19" s="4">
        <f t="shared" si="1"/>
        <v>172409.26799999998</v>
      </c>
      <c r="N19" s="4">
        <f t="shared" si="2"/>
        <v>181483.44</v>
      </c>
      <c r="O19" s="13">
        <v>0</v>
      </c>
      <c r="P19" s="6"/>
      <c r="Q19" s="9">
        <f t="shared" si="0"/>
        <v>3385866.1580000003</v>
      </c>
      <c r="S19" s="16"/>
      <c r="T19" s="16"/>
      <c r="U19" s="16"/>
      <c r="V19" s="16"/>
      <c r="W19" s="17"/>
      <c r="X19" s="18"/>
      <c r="Y19" s="17"/>
    </row>
    <row r="20" spans="1:25" x14ac:dyDescent="0.25">
      <c r="A20" s="1" t="s">
        <v>24</v>
      </c>
      <c r="B20" s="1" t="s">
        <v>25</v>
      </c>
      <c r="C20" s="2">
        <v>5</v>
      </c>
      <c r="D20" s="12">
        <v>608584</v>
      </c>
      <c r="E20" s="3">
        <v>514385</v>
      </c>
      <c r="F20" s="3">
        <v>0</v>
      </c>
      <c r="G20" s="3">
        <v>1042998</v>
      </c>
      <c r="H20" s="3">
        <v>0</v>
      </c>
      <c r="I20" s="3">
        <v>249957</v>
      </c>
      <c r="J20" s="3">
        <v>110854</v>
      </c>
      <c r="K20" s="3">
        <v>79420</v>
      </c>
      <c r="L20" s="4">
        <f>(D20+E20+F20+G20)*15%</f>
        <v>324895.05</v>
      </c>
      <c r="M20" s="4">
        <f t="shared" si="1"/>
        <v>164613.492</v>
      </c>
      <c r="N20" s="4">
        <f t="shared" si="2"/>
        <v>173277.36000000002</v>
      </c>
      <c r="O20" s="13">
        <v>0</v>
      </c>
      <c r="P20" s="6"/>
      <c r="Q20" s="9">
        <f t="shared" si="0"/>
        <v>3268983.9019999998</v>
      </c>
      <c r="S20" s="16"/>
      <c r="T20" s="16"/>
      <c r="U20" s="16"/>
      <c r="V20" s="16"/>
      <c r="W20" s="17"/>
      <c r="X20" s="18"/>
      <c r="Y20" s="17"/>
    </row>
    <row r="21" spans="1:25" x14ac:dyDescent="0.25">
      <c r="A21" s="1" t="s">
        <v>24</v>
      </c>
      <c r="B21" s="1" t="s">
        <v>25</v>
      </c>
      <c r="C21" s="2">
        <v>6</v>
      </c>
      <c r="D21" s="3">
        <v>574091</v>
      </c>
      <c r="E21" s="3">
        <v>459268</v>
      </c>
      <c r="F21" s="3">
        <v>0</v>
      </c>
      <c r="G21" s="3">
        <v>975702</v>
      </c>
      <c r="H21" s="3">
        <v>0</v>
      </c>
      <c r="I21" s="3">
        <v>264212</v>
      </c>
      <c r="J21" s="3">
        <v>104575</v>
      </c>
      <c r="K21" s="3">
        <v>74919</v>
      </c>
      <c r="L21" s="4">
        <f>(D21+E21+F21+G21)*15%</f>
        <v>301359.14999999997</v>
      </c>
      <c r="M21" s="4">
        <f t="shared" si="1"/>
        <v>152688.636</v>
      </c>
      <c r="N21" s="4">
        <f t="shared" si="2"/>
        <v>160724.88</v>
      </c>
      <c r="O21" s="13">
        <v>0</v>
      </c>
      <c r="P21" s="6"/>
      <c r="Q21" s="9">
        <f t="shared" si="0"/>
        <v>3067539.6659999997</v>
      </c>
      <c r="S21" s="16"/>
      <c r="T21" s="16"/>
      <c r="U21" s="16"/>
      <c r="V21" s="16"/>
      <c r="W21" s="17"/>
      <c r="X21" s="18"/>
      <c r="Y21" s="17"/>
    </row>
    <row r="22" spans="1:25" x14ac:dyDescent="0.25">
      <c r="A22" s="1" t="s">
        <v>24</v>
      </c>
      <c r="B22" s="1" t="s">
        <v>25</v>
      </c>
      <c r="C22" s="2">
        <v>7</v>
      </c>
      <c r="D22" s="3">
        <v>529171</v>
      </c>
      <c r="E22" s="3">
        <v>419067</v>
      </c>
      <c r="F22" s="3">
        <v>0</v>
      </c>
      <c r="G22" s="3">
        <v>927743</v>
      </c>
      <c r="H22" s="3">
        <v>0</v>
      </c>
      <c r="I22" s="3">
        <v>215469</v>
      </c>
      <c r="J22" s="3">
        <v>88823</v>
      </c>
      <c r="K22" s="3">
        <v>69057</v>
      </c>
      <c r="L22" s="4">
        <f>(D22+E22+F22+G22)*15%</f>
        <v>281397.14999999997</v>
      </c>
      <c r="M22" s="4">
        <f t="shared" si="1"/>
        <v>142574.55599999998</v>
      </c>
      <c r="N22" s="4">
        <f t="shared" si="2"/>
        <v>150078.48000000001</v>
      </c>
      <c r="O22" s="13">
        <v>26666</v>
      </c>
      <c r="P22" s="6"/>
      <c r="Q22" s="9">
        <f t="shared" si="0"/>
        <v>2850046.1859999998</v>
      </c>
      <c r="S22" s="16"/>
      <c r="T22" s="16"/>
      <c r="U22" s="16"/>
      <c r="V22" s="16"/>
      <c r="W22" s="17"/>
      <c r="X22" s="18"/>
      <c r="Y22" s="17"/>
    </row>
    <row r="23" spans="1:25" x14ac:dyDescent="0.25">
      <c r="A23" s="1" t="s">
        <v>24</v>
      </c>
      <c r="B23" s="1" t="s">
        <v>25</v>
      </c>
      <c r="C23" s="2">
        <v>8</v>
      </c>
      <c r="D23" s="3">
        <v>489933</v>
      </c>
      <c r="E23" s="3">
        <v>375855</v>
      </c>
      <c r="F23" s="3">
        <v>0</v>
      </c>
      <c r="G23" s="3">
        <v>837448</v>
      </c>
      <c r="H23" s="3">
        <v>0</v>
      </c>
      <c r="I23" s="3">
        <v>199500</v>
      </c>
      <c r="J23" s="3">
        <v>82231</v>
      </c>
      <c r="K23" s="3">
        <v>63937</v>
      </c>
      <c r="L23" s="4">
        <f>(D23+E23+F23+G23)*15%</f>
        <v>255485.4</v>
      </c>
      <c r="M23" s="4">
        <f t="shared" si="1"/>
        <v>129445.936</v>
      </c>
      <c r="N23" s="4">
        <f t="shared" si="2"/>
        <v>136258.88</v>
      </c>
      <c r="O23" s="13">
        <v>49962</v>
      </c>
      <c r="P23" s="6"/>
      <c r="Q23" s="9">
        <f t="shared" si="0"/>
        <v>2620056.216</v>
      </c>
      <c r="S23" s="16"/>
      <c r="T23" s="16"/>
      <c r="U23" s="16"/>
      <c r="V23" s="16"/>
      <c r="W23" s="17"/>
      <c r="X23" s="18"/>
      <c r="Y23" s="17"/>
    </row>
    <row r="24" spans="1:25" x14ac:dyDescent="0.25">
      <c r="A24" s="1" t="s">
        <v>24</v>
      </c>
      <c r="B24" s="1" t="s">
        <v>25</v>
      </c>
      <c r="C24" s="2">
        <v>9</v>
      </c>
      <c r="D24" s="3">
        <v>453597</v>
      </c>
      <c r="E24" s="3">
        <v>340132</v>
      </c>
      <c r="F24" s="3">
        <v>0</v>
      </c>
      <c r="G24" s="3">
        <v>768805</v>
      </c>
      <c r="H24" s="3">
        <v>0</v>
      </c>
      <c r="I24" s="3">
        <v>184701</v>
      </c>
      <c r="J24" s="3">
        <v>76154</v>
      </c>
      <c r="K24" s="3">
        <v>59197</v>
      </c>
      <c r="L24" s="4">
        <f>(D24+E24+F24+G24)*15%</f>
        <v>234380.1</v>
      </c>
      <c r="M24" s="4">
        <f t="shared" si="1"/>
        <v>118752.584</v>
      </c>
      <c r="N24" s="4">
        <f t="shared" si="2"/>
        <v>125002.72</v>
      </c>
      <c r="O24" s="13">
        <v>82256</v>
      </c>
      <c r="P24" s="6"/>
      <c r="Q24" s="9">
        <f t="shared" si="0"/>
        <v>2442977.4040000001</v>
      </c>
      <c r="S24" s="16"/>
      <c r="T24" s="16"/>
      <c r="U24" s="16"/>
      <c r="V24" s="16"/>
      <c r="W24" s="17"/>
      <c r="X24" s="18"/>
      <c r="Y24" s="17"/>
    </row>
    <row r="25" spans="1:25" x14ac:dyDescent="0.25">
      <c r="A25" s="1" t="s">
        <v>24</v>
      </c>
      <c r="B25" s="1" t="s">
        <v>25</v>
      </c>
      <c r="C25" s="2">
        <v>10</v>
      </c>
      <c r="D25" s="3">
        <v>420027</v>
      </c>
      <c r="E25" s="3">
        <v>307808</v>
      </c>
      <c r="F25" s="3">
        <v>0</v>
      </c>
      <c r="G25" s="3">
        <v>702710</v>
      </c>
      <c r="H25" s="3">
        <v>0</v>
      </c>
      <c r="I25" s="3">
        <v>171037</v>
      </c>
      <c r="J25" s="3">
        <v>70506</v>
      </c>
      <c r="K25" s="3">
        <v>54814</v>
      </c>
      <c r="L25" s="4">
        <f>(D25+E25+F25+G25)*15%</f>
        <v>214581.75</v>
      </c>
      <c r="M25" s="4">
        <f t="shared" si="1"/>
        <v>108721.42</v>
      </c>
      <c r="N25" s="4">
        <f t="shared" si="2"/>
        <v>114443.6</v>
      </c>
      <c r="O25" s="13">
        <f t="shared" ref="O25:O54" si="4">(L25+M25+N25)*20.5%</f>
        <v>89738.087849999996</v>
      </c>
      <c r="P25" s="6"/>
      <c r="Q25" s="9">
        <f t="shared" si="0"/>
        <v>2254386.8578499998</v>
      </c>
      <c r="S25" s="16"/>
      <c r="T25" s="16"/>
      <c r="U25" s="16"/>
      <c r="V25" s="16"/>
      <c r="W25" s="17"/>
      <c r="X25" s="18"/>
      <c r="Y25" s="17"/>
    </row>
    <row r="26" spans="1:25" x14ac:dyDescent="0.25">
      <c r="A26" s="1" t="s">
        <v>24</v>
      </c>
      <c r="B26" s="1" t="s">
        <v>25</v>
      </c>
      <c r="C26" s="2">
        <v>11</v>
      </c>
      <c r="D26" s="3">
        <v>388939</v>
      </c>
      <c r="E26" s="3">
        <v>278563</v>
      </c>
      <c r="F26" s="3">
        <v>0</v>
      </c>
      <c r="G26" s="3">
        <v>645190</v>
      </c>
      <c r="H26" s="3">
        <v>0</v>
      </c>
      <c r="I26" s="3">
        <v>158382</v>
      </c>
      <c r="J26" s="3">
        <v>65295</v>
      </c>
      <c r="K26" s="3">
        <v>50756</v>
      </c>
      <c r="L26" s="4">
        <f>(D26+E26+F26+G26)*15%</f>
        <v>196903.8</v>
      </c>
      <c r="M26" s="4">
        <f t="shared" si="1"/>
        <v>99764.592000000004</v>
      </c>
      <c r="N26" s="4">
        <f t="shared" si="2"/>
        <v>105015.36</v>
      </c>
      <c r="O26" s="13">
        <f t="shared" si="4"/>
        <v>82345.16915999999</v>
      </c>
      <c r="P26" s="6"/>
      <c r="Q26" s="9">
        <f t="shared" si="0"/>
        <v>2071153.9211600001</v>
      </c>
      <c r="S26" s="16"/>
      <c r="T26" s="16"/>
      <c r="U26" s="16"/>
      <c r="V26" s="16"/>
      <c r="W26" s="17"/>
      <c r="X26" s="18"/>
      <c r="Y26" s="17"/>
    </row>
    <row r="27" spans="1:25" x14ac:dyDescent="0.25">
      <c r="A27" s="1" t="s">
        <v>24</v>
      </c>
      <c r="B27" s="1" t="s">
        <v>25</v>
      </c>
      <c r="C27" s="2">
        <v>12</v>
      </c>
      <c r="D27" s="3">
        <v>360128</v>
      </c>
      <c r="E27" s="3">
        <v>252092</v>
      </c>
      <c r="F27" s="3">
        <v>0</v>
      </c>
      <c r="G27" s="3">
        <v>592407</v>
      </c>
      <c r="H27" s="3">
        <v>0</v>
      </c>
      <c r="I27" s="3">
        <v>146641</v>
      </c>
      <c r="J27" s="3">
        <v>60451</v>
      </c>
      <c r="K27" s="3">
        <v>46997</v>
      </c>
      <c r="L27" s="4">
        <f>(D27+E27+F27+G27)*15%</f>
        <v>180694.05</v>
      </c>
      <c r="M27" s="4">
        <f t="shared" si="1"/>
        <v>91551.652000000002</v>
      </c>
      <c r="N27" s="4">
        <f t="shared" si="2"/>
        <v>96370.16</v>
      </c>
      <c r="O27" s="13">
        <f t="shared" si="4"/>
        <v>75566.251709999982</v>
      </c>
      <c r="P27" s="6"/>
      <c r="Q27" s="9">
        <f t="shared" si="0"/>
        <v>1902898.1137099999</v>
      </c>
      <c r="S27" s="16"/>
      <c r="T27" s="16"/>
      <c r="U27" s="16"/>
      <c r="V27" s="16"/>
      <c r="W27" s="17"/>
      <c r="X27" s="18"/>
      <c r="Y27" s="17"/>
    </row>
    <row r="28" spans="1:25" x14ac:dyDescent="0.25">
      <c r="A28" s="1" t="s">
        <v>24</v>
      </c>
      <c r="B28" s="1" t="s">
        <v>25</v>
      </c>
      <c r="C28" s="2">
        <v>13</v>
      </c>
      <c r="D28" s="3">
        <v>333440</v>
      </c>
      <c r="E28" s="3">
        <v>226408</v>
      </c>
      <c r="F28" s="3">
        <v>0</v>
      </c>
      <c r="G28" s="3">
        <v>549423</v>
      </c>
      <c r="H28" s="3">
        <v>0</v>
      </c>
      <c r="I28" s="3">
        <v>124198</v>
      </c>
      <c r="J28" s="3">
        <v>51205</v>
      </c>
      <c r="K28" s="3">
        <v>43514</v>
      </c>
      <c r="L28" s="4">
        <f>(D28+E28+F28+G28)*15%</f>
        <v>166390.65</v>
      </c>
      <c r="M28" s="4">
        <f t="shared" si="1"/>
        <v>84304.596000000005</v>
      </c>
      <c r="N28" s="4">
        <f t="shared" si="2"/>
        <v>88741.680000000008</v>
      </c>
      <c r="O28" s="13">
        <f t="shared" si="4"/>
        <v>69584.569829999993</v>
      </c>
      <c r="P28" s="6"/>
      <c r="Q28" s="9">
        <f t="shared" si="0"/>
        <v>1737209.4958299997</v>
      </c>
      <c r="S28" s="16"/>
      <c r="T28" s="16"/>
      <c r="U28" s="16"/>
      <c r="V28" s="16"/>
      <c r="W28" s="17"/>
      <c r="X28" s="18"/>
      <c r="Y28" s="17"/>
    </row>
    <row r="29" spans="1:25" x14ac:dyDescent="0.25">
      <c r="A29" s="1" t="s">
        <v>24</v>
      </c>
      <c r="B29" s="1" t="s">
        <v>25</v>
      </c>
      <c r="C29" s="2">
        <v>14</v>
      </c>
      <c r="D29" s="3">
        <v>308692</v>
      </c>
      <c r="E29" s="3">
        <v>203242</v>
      </c>
      <c r="F29" s="3">
        <v>0</v>
      </c>
      <c r="G29" s="3">
        <v>504507</v>
      </c>
      <c r="H29" s="3">
        <v>0</v>
      </c>
      <c r="I29" s="3">
        <v>114987</v>
      </c>
      <c r="J29" s="3">
        <v>47407</v>
      </c>
      <c r="K29" s="3">
        <v>40284</v>
      </c>
      <c r="L29" s="4">
        <f>(D29+E29+F29+G29)*15%</f>
        <v>152466.15</v>
      </c>
      <c r="M29" s="4">
        <f t="shared" si="1"/>
        <v>77249.516000000003</v>
      </c>
      <c r="N29" s="4">
        <f t="shared" si="2"/>
        <v>81315.28</v>
      </c>
      <c r="O29" s="13">
        <f t="shared" si="4"/>
        <v>63761.343929999995</v>
      </c>
      <c r="P29" s="6"/>
      <c r="Q29" s="9">
        <f t="shared" si="0"/>
        <v>1593911.28993</v>
      </c>
      <c r="S29" s="16"/>
      <c r="T29" s="16"/>
      <c r="U29" s="16"/>
      <c r="V29" s="16"/>
      <c r="W29" s="17"/>
      <c r="X29" s="18"/>
      <c r="Y29" s="17"/>
    </row>
    <row r="30" spans="1:25" x14ac:dyDescent="0.25">
      <c r="A30" s="1" t="s">
        <v>24</v>
      </c>
      <c r="B30" s="1" t="s">
        <v>25</v>
      </c>
      <c r="C30" s="2">
        <v>15</v>
      </c>
      <c r="D30" s="3">
        <v>285846</v>
      </c>
      <c r="E30" s="3">
        <v>182437</v>
      </c>
      <c r="F30" s="3">
        <v>0</v>
      </c>
      <c r="G30" s="3">
        <v>463282</v>
      </c>
      <c r="H30" s="3">
        <v>0</v>
      </c>
      <c r="I30" s="3">
        <v>106473</v>
      </c>
      <c r="J30" s="3">
        <v>43863</v>
      </c>
      <c r="K30" s="3">
        <v>37303</v>
      </c>
      <c r="L30" s="4">
        <f>(D30+E30+F30+G30)*15%</f>
        <v>139734.75</v>
      </c>
      <c r="M30" s="4">
        <f t="shared" si="1"/>
        <v>70798.94</v>
      </c>
      <c r="N30" s="4">
        <f t="shared" si="2"/>
        <v>74525.2</v>
      </c>
      <c r="O30" s="13">
        <f t="shared" si="4"/>
        <v>58437.07245</v>
      </c>
      <c r="P30" s="6"/>
      <c r="Q30" s="9">
        <f t="shared" si="0"/>
        <v>1462699.96245</v>
      </c>
      <c r="S30" s="16"/>
      <c r="T30" s="16"/>
      <c r="U30" s="16"/>
      <c r="V30" s="16"/>
      <c r="W30" s="17"/>
      <c r="X30" s="18"/>
      <c r="Y30" s="17"/>
    </row>
    <row r="31" spans="1:25" x14ac:dyDescent="0.25">
      <c r="A31" s="1" t="s">
        <v>24</v>
      </c>
      <c r="B31" s="1" t="s">
        <v>25</v>
      </c>
      <c r="C31" s="2">
        <v>16</v>
      </c>
      <c r="D31" s="3">
        <v>264619</v>
      </c>
      <c r="E31" s="3">
        <v>163771</v>
      </c>
      <c r="F31" s="3">
        <v>0</v>
      </c>
      <c r="G31" s="3">
        <v>425432</v>
      </c>
      <c r="H31" s="3">
        <v>0</v>
      </c>
      <c r="I31" s="3">
        <v>98570</v>
      </c>
      <c r="J31" s="3">
        <v>40628</v>
      </c>
      <c r="K31" s="3">
        <v>34533</v>
      </c>
      <c r="L31" s="4">
        <f>(D31+E31+F31+G31)*15%</f>
        <v>128073.29999999999</v>
      </c>
      <c r="M31" s="4">
        <f t="shared" si="1"/>
        <v>64890.472000000002</v>
      </c>
      <c r="N31" s="4">
        <f t="shared" si="2"/>
        <v>68305.759999999995</v>
      </c>
      <c r="O31" s="13">
        <f t="shared" si="4"/>
        <v>53560.254059999999</v>
      </c>
      <c r="P31" s="6"/>
      <c r="Q31" s="9">
        <f t="shared" si="0"/>
        <v>1342382.7860600001</v>
      </c>
      <c r="S31" s="16"/>
      <c r="T31" s="16"/>
      <c r="U31" s="16"/>
      <c r="V31" s="16"/>
      <c r="W31" s="17"/>
      <c r="X31" s="18"/>
      <c r="Y31" s="17"/>
    </row>
    <row r="32" spans="1:25" x14ac:dyDescent="0.25">
      <c r="A32" s="1" t="s">
        <v>24</v>
      </c>
      <c r="B32" s="1" t="s">
        <v>25</v>
      </c>
      <c r="C32" s="2">
        <v>17</v>
      </c>
      <c r="D32" s="3">
        <v>245027</v>
      </c>
      <c r="E32" s="3">
        <v>147014</v>
      </c>
      <c r="F32" s="3">
        <v>0</v>
      </c>
      <c r="G32" s="3">
        <v>390692</v>
      </c>
      <c r="H32" s="3">
        <v>0</v>
      </c>
      <c r="I32" s="3">
        <v>91275</v>
      </c>
      <c r="J32" s="3">
        <v>37631</v>
      </c>
      <c r="K32" s="3">
        <v>31976</v>
      </c>
      <c r="L32" s="4">
        <f>(D32+E32+F32+G32)*15%</f>
        <v>117409.95</v>
      </c>
      <c r="M32" s="4">
        <f t="shared" si="1"/>
        <v>59487.707999999999</v>
      </c>
      <c r="N32" s="4">
        <f t="shared" si="2"/>
        <v>62618.64</v>
      </c>
      <c r="O32" s="13">
        <f t="shared" si="4"/>
        <v>49100.841090000002</v>
      </c>
      <c r="P32" s="6"/>
      <c r="Q32" s="9">
        <f t="shared" si="0"/>
        <v>1232232.13909</v>
      </c>
      <c r="S32" s="16"/>
      <c r="T32" s="16"/>
      <c r="U32" s="16"/>
      <c r="V32" s="16"/>
      <c r="W32" s="17"/>
      <c r="X32" s="18"/>
      <c r="Y32" s="17"/>
    </row>
    <row r="33" spans="1:25" x14ac:dyDescent="0.25">
      <c r="A33" s="1" t="s">
        <v>24</v>
      </c>
      <c r="B33" s="1" t="s">
        <v>25</v>
      </c>
      <c r="C33" s="2">
        <v>18</v>
      </c>
      <c r="D33" s="3">
        <v>226884</v>
      </c>
      <c r="E33" s="3">
        <v>128441</v>
      </c>
      <c r="F33" s="3">
        <v>0</v>
      </c>
      <c r="G33" s="3">
        <v>388671</v>
      </c>
      <c r="H33" s="3">
        <v>0</v>
      </c>
      <c r="I33" s="3">
        <v>61683</v>
      </c>
      <c r="J33" s="3">
        <v>24639</v>
      </c>
      <c r="K33" s="3">
        <v>29607</v>
      </c>
      <c r="L33" s="4">
        <f>(D33+E33+F33+G33)*15%</f>
        <v>111599.4</v>
      </c>
      <c r="M33" s="4">
        <f t="shared" si="1"/>
        <v>56543.695999999996</v>
      </c>
      <c r="N33" s="4">
        <f t="shared" si="2"/>
        <v>59519.68</v>
      </c>
      <c r="O33" s="13">
        <f t="shared" si="4"/>
        <v>46670.869079999997</v>
      </c>
      <c r="P33" s="6"/>
      <c r="Q33" s="9">
        <f t="shared" si="0"/>
        <v>1134258.6450800002</v>
      </c>
      <c r="S33" s="16"/>
      <c r="T33" s="16"/>
      <c r="U33" s="16"/>
      <c r="V33" s="16"/>
      <c r="W33" s="17"/>
      <c r="X33" s="18"/>
      <c r="Y33" s="17"/>
    </row>
    <row r="34" spans="1:25" x14ac:dyDescent="0.25">
      <c r="A34" s="1" t="s">
        <v>24</v>
      </c>
      <c r="B34" s="1" t="s">
        <v>25</v>
      </c>
      <c r="C34" s="2">
        <v>19</v>
      </c>
      <c r="D34" s="3">
        <v>212045</v>
      </c>
      <c r="E34" s="3">
        <v>101937</v>
      </c>
      <c r="F34" s="3">
        <v>0</v>
      </c>
      <c r="G34" s="3">
        <v>364281</v>
      </c>
      <c r="H34" s="3">
        <v>0</v>
      </c>
      <c r="I34" s="3">
        <v>59805</v>
      </c>
      <c r="J34" s="3">
        <v>23864</v>
      </c>
      <c r="K34" s="3">
        <v>27671</v>
      </c>
      <c r="L34" s="4">
        <f>(D34+E34+F34+G34)*15%</f>
        <v>101739.45</v>
      </c>
      <c r="M34" s="4">
        <f t="shared" si="1"/>
        <v>51547.987999999998</v>
      </c>
      <c r="N34" s="4">
        <f t="shared" si="2"/>
        <v>54261.04</v>
      </c>
      <c r="O34" s="13">
        <f t="shared" si="4"/>
        <v>42547.437989999999</v>
      </c>
      <c r="P34" s="6"/>
      <c r="Q34" s="9">
        <f t="shared" si="0"/>
        <v>1039698.91599</v>
      </c>
      <c r="S34" s="16"/>
      <c r="T34" s="16"/>
      <c r="U34" s="16"/>
      <c r="V34" s="16"/>
      <c r="W34" s="17"/>
      <c r="X34" s="18"/>
      <c r="Y34" s="17"/>
    </row>
    <row r="35" spans="1:25" x14ac:dyDescent="0.25">
      <c r="A35" s="1" t="s">
        <v>24</v>
      </c>
      <c r="B35" s="1" t="s">
        <v>25</v>
      </c>
      <c r="C35" s="2">
        <v>20</v>
      </c>
      <c r="D35" s="3">
        <v>198182</v>
      </c>
      <c r="E35" s="3">
        <v>80906</v>
      </c>
      <c r="F35" s="3">
        <v>0</v>
      </c>
      <c r="G35" s="3">
        <v>340279</v>
      </c>
      <c r="H35" s="3">
        <v>0</v>
      </c>
      <c r="I35" s="3">
        <v>56329</v>
      </c>
      <c r="J35" s="3">
        <v>22417</v>
      </c>
      <c r="K35" s="3">
        <v>25863</v>
      </c>
      <c r="L35" s="4">
        <f>(D35+E35+F35+G35)*15%</f>
        <v>92905.05</v>
      </c>
      <c r="M35" s="4">
        <f t="shared" si="1"/>
        <v>47071.892</v>
      </c>
      <c r="N35" s="4">
        <f t="shared" si="2"/>
        <v>49549.36</v>
      </c>
      <c r="O35" s="13">
        <f t="shared" si="4"/>
        <v>38852.891910000006</v>
      </c>
      <c r="P35" s="6"/>
      <c r="Q35" s="9">
        <f t="shared" si="0"/>
        <v>952355.19391000003</v>
      </c>
      <c r="S35" s="16"/>
      <c r="T35" s="16"/>
      <c r="U35" s="16"/>
      <c r="V35" s="16"/>
      <c r="W35" s="17"/>
      <c r="X35" s="18"/>
      <c r="Y35" s="17"/>
    </row>
    <row r="36" spans="1:25" x14ac:dyDescent="0.25">
      <c r="A36" s="1" t="s">
        <v>24</v>
      </c>
      <c r="B36" s="1" t="s">
        <v>25</v>
      </c>
      <c r="C36" s="2">
        <v>21</v>
      </c>
      <c r="D36" s="3">
        <v>185200</v>
      </c>
      <c r="E36" s="3">
        <v>64210</v>
      </c>
      <c r="F36" s="3">
        <v>0</v>
      </c>
      <c r="G36" s="3">
        <v>317937</v>
      </c>
      <c r="H36" s="3">
        <v>0</v>
      </c>
      <c r="I36" s="3">
        <v>53038</v>
      </c>
      <c r="J36" s="3">
        <v>21073</v>
      </c>
      <c r="K36" s="3">
        <v>24169</v>
      </c>
      <c r="L36" s="4">
        <f>(D36+E36+F36+G36)*15%</f>
        <v>85102.05</v>
      </c>
      <c r="M36" s="4">
        <f t="shared" si="1"/>
        <v>43118.371999999996</v>
      </c>
      <c r="N36" s="4">
        <f t="shared" si="2"/>
        <v>45387.76</v>
      </c>
      <c r="O36" s="13">
        <f t="shared" si="4"/>
        <v>35589.677309999999</v>
      </c>
      <c r="P36" s="6"/>
      <c r="Q36" s="9">
        <f t="shared" si="0"/>
        <v>874824.85930999997</v>
      </c>
      <c r="S36" s="16"/>
      <c r="T36" s="16"/>
      <c r="U36" s="16"/>
      <c r="V36" s="16"/>
      <c r="W36" s="17"/>
      <c r="X36" s="18"/>
      <c r="Y36" s="17"/>
    </row>
    <row r="37" spans="1:25" x14ac:dyDescent="0.25">
      <c r="A37" s="1" t="s">
        <v>24</v>
      </c>
      <c r="B37" s="1" t="s">
        <v>25</v>
      </c>
      <c r="C37" s="2">
        <v>22</v>
      </c>
      <c r="D37" s="3">
        <v>173098</v>
      </c>
      <c r="E37" s="3">
        <v>50956</v>
      </c>
      <c r="F37" s="3">
        <v>0</v>
      </c>
      <c r="G37" s="3">
        <v>297131</v>
      </c>
      <c r="H37" s="3">
        <v>0</v>
      </c>
      <c r="I37" s="3">
        <v>50176</v>
      </c>
      <c r="J37" s="3">
        <v>19891</v>
      </c>
      <c r="K37" s="3">
        <v>22590</v>
      </c>
      <c r="L37" s="4">
        <f>(D37+E37+F37+G37)*15%</f>
        <v>78177.75</v>
      </c>
      <c r="M37" s="4">
        <f t="shared" si="1"/>
        <v>39610.06</v>
      </c>
      <c r="N37" s="4">
        <f t="shared" si="2"/>
        <v>41694.800000000003</v>
      </c>
      <c r="O37" s="13">
        <f t="shared" si="4"/>
        <v>32693.935049999996</v>
      </c>
      <c r="P37" s="6"/>
      <c r="Q37" s="9">
        <f t="shared" si="0"/>
        <v>806018.54505000007</v>
      </c>
      <c r="S37" s="16"/>
      <c r="T37" s="16"/>
      <c r="U37" s="16"/>
      <c r="V37" s="16"/>
      <c r="W37" s="17"/>
      <c r="X37" s="18"/>
      <c r="Y37" s="17"/>
    </row>
    <row r="38" spans="1:25" x14ac:dyDescent="0.25">
      <c r="A38" s="1" t="s">
        <v>24</v>
      </c>
      <c r="B38" s="1" t="s">
        <v>25</v>
      </c>
      <c r="C38" s="2">
        <v>23</v>
      </c>
      <c r="D38" s="3">
        <v>161772</v>
      </c>
      <c r="E38" s="3">
        <v>40444</v>
      </c>
      <c r="F38" s="3">
        <v>0</v>
      </c>
      <c r="G38" s="3">
        <v>277748</v>
      </c>
      <c r="H38" s="3">
        <v>0</v>
      </c>
      <c r="I38" s="3">
        <v>47327</v>
      </c>
      <c r="J38" s="3">
        <v>18696</v>
      </c>
      <c r="K38" s="3">
        <v>21111</v>
      </c>
      <c r="L38" s="4">
        <f>(D38+E38+F38+G38)*15%</f>
        <v>71994.599999999991</v>
      </c>
      <c r="M38" s="4">
        <f t="shared" si="1"/>
        <v>36477.263999999996</v>
      </c>
      <c r="N38" s="4">
        <f t="shared" si="2"/>
        <v>38397.120000000003</v>
      </c>
      <c r="O38" s="13">
        <f t="shared" si="4"/>
        <v>30108.141719999996</v>
      </c>
      <c r="P38" s="6"/>
      <c r="Q38" s="9">
        <f t="shared" si="0"/>
        <v>744075.12571999989</v>
      </c>
      <c r="S38" s="16"/>
      <c r="T38" s="16"/>
      <c r="U38" s="16"/>
      <c r="V38" s="16"/>
      <c r="W38" s="17"/>
      <c r="X38" s="18"/>
      <c r="Y38" s="17"/>
    </row>
    <row r="39" spans="1:25" x14ac:dyDescent="0.25">
      <c r="A39" s="1" t="s">
        <v>26</v>
      </c>
      <c r="B39" s="1" t="s">
        <v>26</v>
      </c>
      <c r="C39" s="2">
        <v>9</v>
      </c>
      <c r="D39" s="3">
        <v>453597</v>
      </c>
      <c r="E39" s="3">
        <v>0</v>
      </c>
      <c r="F39" s="3">
        <v>0</v>
      </c>
      <c r="G39" s="3">
        <v>333817</v>
      </c>
      <c r="H39" s="3">
        <v>0</v>
      </c>
      <c r="I39" s="3">
        <v>50591</v>
      </c>
      <c r="J39" s="3">
        <v>20856</v>
      </c>
      <c r="K39" s="3">
        <v>59194</v>
      </c>
      <c r="L39" s="4">
        <f>(D39+E39+F39+G39)*15%</f>
        <v>118112.09999999999</v>
      </c>
      <c r="M39" s="4">
        <f t="shared" si="1"/>
        <v>59843.464</v>
      </c>
      <c r="N39" s="4">
        <f t="shared" si="2"/>
        <v>62993.120000000003</v>
      </c>
      <c r="O39" s="13">
        <f t="shared" si="4"/>
        <v>49394.48021999999</v>
      </c>
      <c r="P39" s="6"/>
      <c r="Q39" s="9">
        <f t="shared" si="0"/>
        <v>1208398.1642200002</v>
      </c>
      <c r="S39" s="16"/>
      <c r="T39" s="16"/>
      <c r="U39" s="16"/>
      <c r="V39" s="16"/>
      <c r="W39" s="17"/>
      <c r="X39" s="18"/>
      <c r="Y39" s="17"/>
    </row>
    <row r="40" spans="1:25" x14ac:dyDescent="0.25">
      <c r="A40" s="1" t="s">
        <v>26</v>
      </c>
      <c r="B40" s="1" t="s">
        <v>26</v>
      </c>
      <c r="C40" s="2">
        <v>10</v>
      </c>
      <c r="D40" s="3">
        <v>420027</v>
      </c>
      <c r="E40" s="3">
        <v>0</v>
      </c>
      <c r="F40" s="3">
        <v>0</v>
      </c>
      <c r="G40" s="3">
        <v>328363</v>
      </c>
      <c r="H40" s="3">
        <v>0</v>
      </c>
      <c r="I40" s="3">
        <v>47515</v>
      </c>
      <c r="J40" s="3">
        <v>19605</v>
      </c>
      <c r="K40" s="3">
        <v>54814</v>
      </c>
      <c r="L40" s="4">
        <f>(D40+E40+F40+G40)*15%</f>
        <v>112258.5</v>
      </c>
      <c r="M40" s="4">
        <f t="shared" si="1"/>
        <v>56877.64</v>
      </c>
      <c r="N40" s="4">
        <f t="shared" si="2"/>
        <v>59871.200000000004</v>
      </c>
      <c r="O40" s="13">
        <f t="shared" si="4"/>
        <v>46946.504700000005</v>
      </c>
      <c r="P40" s="6"/>
      <c r="Q40" s="9">
        <f t="shared" si="0"/>
        <v>1146277.8447</v>
      </c>
      <c r="S40" s="16"/>
      <c r="T40" s="16"/>
      <c r="U40" s="16"/>
      <c r="V40" s="16"/>
      <c r="W40" s="17"/>
      <c r="X40" s="18"/>
      <c r="Y40" s="17"/>
    </row>
    <row r="41" spans="1:25" x14ac:dyDescent="0.25">
      <c r="A41" s="1" t="s">
        <v>26</v>
      </c>
      <c r="B41" s="1" t="s">
        <v>26</v>
      </c>
      <c r="C41" s="2">
        <v>11</v>
      </c>
      <c r="D41" s="3">
        <v>388939</v>
      </c>
      <c r="E41" s="3">
        <v>0</v>
      </c>
      <c r="F41" s="3">
        <v>0</v>
      </c>
      <c r="G41" s="3">
        <v>321200</v>
      </c>
      <c r="H41" s="3">
        <v>0</v>
      </c>
      <c r="I41" s="3">
        <v>43941</v>
      </c>
      <c r="J41" s="3">
        <v>18116</v>
      </c>
      <c r="K41" s="3">
        <v>50756</v>
      </c>
      <c r="L41" s="4">
        <f>(D41+E41+F41+G41)*15%</f>
        <v>106520.84999999999</v>
      </c>
      <c r="M41" s="4">
        <f t="shared" si="1"/>
        <v>53970.563999999998</v>
      </c>
      <c r="N41" s="4">
        <f t="shared" si="2"/>
        <v>56811.12</v>
      </c>
      <c r="O41" s="13">
        <f t="shared" si="4"/>
        <v>44547.019469999992</v>
      </c>
      <c r="P41" s="6"/>
      <c r="Q41" s="9">
        <f t="shared" si="0"/>
        <v>1084801.5534699999</v>
      </c>
      <c r="S41" s="16"/>
      <c r="T41" s="16"/>
      <c r="U41" s="16"/>
      <c r="V41" s="16"/>
      <c r="W41" s="17"/>
      <c r="X41" s="18"/>
      <c r="Y41" s="17"/>
    </row>
    <row r="42" spans="1:25" x14ac:dyDescent="0.25">
      <c r="A42" s="1" t="s">
        <v>26</v>
      </c>
      <c r="B42" s="1" t="s">
        <v>26</v>
      </c>
      <c r="C42" s="2">
        <v>12</v>
      </c>
      <c r="D42" s="3">
        <v>360128</v>
      </c>
      <c r="E42" s="3">
        <v>0</v>
      </c>
      <c r="F42" s="3">
        <v>0</v>
      </c>
      <c r="G42" s="3">
        <v>314229</v>
      </c>
      <c r="H42" s="3">
        <v>0</v>
      </c>
      <c r="I42" s="3">
        <v>45418</v>
      </c>
      <c r="J42" s="3">
        <v>17926</v>
      </c>
      <c r="K42" s="3">
        <v>46997</v>
      </c>
      <c r="L42" s="4">
        <f>(D42+E42+F42+G42)*15%</f>
        <v>101153.55</v>
      </c>
      <c r="M42" s="4">
        <f t="shared" si="1"/>
        <v>51251.131999999998</v>
      </c>
      <c r="N42" s="4">
        <f t="shared" si="2"/>
        <v>53948.56</v>
      </c>
      <c r="O42" s="13">
        <f t="shared" si="4"/>
        <v>42302.41461</v>
      </c>
      <c r="P42" s="6"/>
      <c r="Q42" s="9">
        <f t="shared" si="0"/>
        <v>1033353.6566100001</v>
      </c>
      <c r="S42" s="16"/>
      <c r="T42" s="16"/>
      <c r="U42" s="16"/>
      <c r="V42" s="16"/>
      <c r="W42" s="17"/>
      <c r="X42" s="18"/>
      <c r="Y42" s="17"/>
    </row>
    <row r="43" spans="1:25" x14ac:dyDescent="0.25">
      <c r="A43" s="1" t="s">
        <v>26</v>
      </c>
      <c r="B43" s="1" t="s">
        <v>26</v>
      </c>
      <c r="C43" s="2">
        <v>13</v>
      </c>
      <c r="D43" s="3">
        <v>333440</v>
      </c>
      <c r="E43" s="3">
        <v>0</v>
      </c>
      <c r="F43" s="3">
        <v>0</v>
      </c>
      <c r="G43" s="3">
        <v>308103</v>
      </c>
      <c r="H43" s="3">
        <v>0</v>
      </c>
      <c r="I43" s="3">
        <v>42469</v>
      </c>
      <c r="J43" s="3">
        <v>16696</v>
      </c>
      <c r="K43" s="3">
        <v>43514</v>
      </c>
      <c r="L43" s="4">
        <f>(D43+E43+F43+G43)*15%</f>
        <v>96231.45</v>
      </c>
      <c r="M43" s="4">
        <f t="shared" si="1"/>
        <v>48757.267999999996</v>
      </c>
      <c r="N43" s="4">
        <f t="shared" si="2"/>
        <v>51323.44</v>
      </c>
      <c r="O43" s="13">
        <f t="shared" si="4"/>
        <v>40243.992389999999</v>
      </c>
      <c r="P43" s="6"/>
      <c r="Q43" s="9">
        <f t="shared" si="0"/>
        <v>980778.15039000008</v>
      </c>
      <c r="S43" s="16"/>
      <c r="T43" s="16"/>
      <c r="U43" s="16"/>
      <c r="V43" s="16"/>
      <c r="W43" s="17"/>
      <c r="X43" s="18"/>
      <c r="Y43" s="17"/>
    </row>
    <row r="44" spans="1:25" x14ac:dyDescent="0.25">
      <c r="A44" s="1" t="s">
        <v>26</v>
      </c>
      <c r="B44" s="1" t="s">
        <v>26</v>
      </c>
      <c r="C44" s="2">
        <v>14</v>
      </c>
      <c r="D44" s="3">
        <v>308692</v>
      </c>
      <c r="E44" s="3">
        <v>0</v>
      </c>
      <c r="F44" s="3">
        <v>0</v>
      </c>
      <c r="G44" s="3">
        <v>301834</v>
      </c>
      <c r="H44" s="3">
        <v>0</v>
      </c>
      <c r="I44" s="3">
        <v>38435</v>
      </c>
      <c r="J44" s="3">
        <v>15032</v>
      </c>
      <c r="K44" s="3">
        <v>40284</v>
      </c>
      <c r="L44" s="4">
        <f>(D44+E44+F44+G44)*15%</f>
        <v>91578.9</v>
      </c>
      <c r="M44" s="4">
        <f t="shared" si="1"/>
        <v>46399.976000000002</v>
      </c>
      <c r="N44" s="4">
        <f t="shared" si="2"/>
        <v>48842.080000000002</v>
      </c>
      <c r="O44" s="13">
        <f t="shared" si="4"/>
        <v>38298.295979999995</v>
      </c>
      <c r="P44" s="6"/>
      <c r="Q44" s="9">
        <f t="shared" si="0"/>
        <v>929396.25197999994</v>
      </c>
      <c r="S44" s="16"/>
      <c r="T44" s="16"/>
      <c r="U44" s="16"/>
      <c r="V44" s="16"/>
      <c r="W44" s="17"/>
      <c r="X44" s="18"/>
      <c r="Y44" s="17"/>
    </row>
    <row r="45" spans="1:25" x14ac:dyDescent="0.25">
      <c r="A45" s="1" t="s">
        <v>26</v>
      </c>
      <c r="B45" s="1" t="s">
        <v>26</v>
      </c>
      <c r="C45" s="2">
        <v>15</v>
      </c>
      <c r="D45" s="3">
        <v>285846</v>
      </c>
      <c r="E45" s="3">
        <v>0</v>
      </c>
      <c r="F45" s="3">
        <v>0</v>
      </c>
      <c r="G45" s="3">
        <v>291480</v>
      </c>
      <c r="H45" s="3">
        <v>0</v>
      </c>
      <c r="I45" s="3">
        <v>38883</v>
      </c>
      <c r="J45" s="3">
        <v>15216</v>
      </c>
      <c r="K45" s="3">
        <v>37303</v>
      </c>
      <c r="L45" s="4">
        <f>(D45+E45+F45+G45)*15%</f>
        <v>86598.9</v>
      </c>
      <c r="M45" s="4">
        <f t="shared" si="1"/>
        <v>43876.775999999998</v>
      </c>
      <c r="N45" s="4">
        <f t="shared" si="2"/>
        <v>46186.080000000002</v>
      </c>
      <c r="O45" s="13">
        <f t="shared" si="4"/>
        <v>36215.659979999997</v>
      </c>
      <c r="P45" s="6"/>
      <c r="Q45" s="9">
        <f t="shared" si="0"/>
        <v>881605.41597999993</v>
      </c>
      <c r="S45" s="16"/>
      <c r="T45" s="16"/>
      <c r="U45" s="16"/>
      <c r="V45" s="16"/>
      <c r="W45" s="17"/>
      <c r="X45" s="18"/>
      <c r="Y45" s="17"/>
    </row>
    <row r="46" spans="1:25" x14ac:dyDescent="0.25">
      <c r="A46" s="1" t="s">
        <v>26</v>
      </c>
      <c r="B46" s="1" t="s">
        <v>26</v>
      </c>
      <c r="C46" s="2">
        <v>16</v>
      </c>
      <c r="D46" s="3">
        <v>264619</v>
      </c>
      <c r="E46" s="3">
        <v>0</v>
      </c>
      <c r="F46" s="3">
        <v>0</v>
      </c>
      <c r="G46" s="3">
        <v>276965</v>
      </c>
      <c r="H46" s="3">
        <v>0</v>
      </c>
      <c r="I46" s="3">
        <v>36082</v>
      </c>
      <c r="J46" s="3">
        <v>14072</v>
      </c>
      <c r="K46" s="3">
        <v>34533</v>
      </c>
      <c r="L46" s="4">
        <f>(D46+E46+F46+G46)*15%</f>
        <v>81237.599999999991</v>
      </c>
      <c r="M46" s="4">
        <f t="shared" si="1"/>
        <v>41160.383999999998</v>
      </c>
      <c r="N46" s="4">
        <f t="shared" si="2"/>
        <v>43326.720000000001</v>
      </c>
      <c r="O46" s="13">
        <f t="shared" si="4"/>
        <v>33973.564319999998</v>
      </c>
      <c r="P46" s="6"/>
      <c r="Q46" s="9">
        <f t="shared" si="0"/>
        <v>825969.26831999992</v>
      </c>
      <c r="S46" s="16"/>
      <c r="T46" s="16"/>
      <c r="U46" s="16"/>
      <c r="V46" s="16"/>
      <c r="W46" s="17"/>
      <c r="X46" s="18"/>
      <c r="Y46" s="17"/>
    </row>
    <row r="47" spans="1:25" x14ac:dyDescent="0.25">
      <c r="A47" s="1" t="s">
        <v>26</v>
      </c>
      <c r="B47" s="1" t="s">
        <v>26</v>
      </c>
      <c r="C47" s="2">
        <v>17</v>
      </c>
      <c r="D47" s="3">
        <v>245027</v>
      </c>
      <c r="E47" s="3">
        <v>0</v>
      </c>
      <c r="F47" s="3">
        <v>0</v>
      </c>
      <c r="G47" s="3">
        <v>272387</v>
      </c>
      <c r="H47" s="3">
        <v>0</v>
      </c>
      <c r="I47" s="3">
        <v>33774</v>
      </c>
      <c r="J47" s="3">
        <v>13120</v>
      </c>
      <c r="K47" s="3">
        <v>31976</v>
      </c>
      <c r="L47" s="4">
        <f>(D47+E47+F47+G47)*15%</f>
        <v>77612.099999999991</v>
      </c>
      <c r="M47" s="4">
        <f t="shared" si="1"/>
        <v>39323.464</v>
      </c>
      <c r="N47" s="4">
        <f t="shared" si="2"/>
        <v>41393.120000000003</v>
      </c>
      <c r="O47" s="13">
        <f t="shared" si="4"/>
        <v>32457.380219999995</v>
      </c>
      <c r="P47" s="6"/>
      <c r="Q47" s="9">
        <f t="shared" si="0"/>
        <v>787070.06422000006</v>
      </c>
      <c r="S47" s="16"/>
      <c r="T47" s="16"/>
      <c r="U47" s="16"/>
      <c r="V47" s="16"/>
      <c r="W47" s="17"/>
      <c r="X47" s="18"/>
      <c r="Y47" s="17"/>
    </row>
    <row r="48" spans="1:25" x14ac:dyDescent="0.25">
      <c r="A48" s="1" t="s">
        <v>26</v>
      </c>
      <c r="B48" s="1" t="s">
        <v>26</v>
      </c>
      <c r="C48" s="2">
        <v>18</v>
      </c>
      <c r="D48" s="3">
        <v>226884</v>
      </c>
      <c r="E48" s="3">
        <v>0</v>
      </c>
      <c r="F48" s="3">
        <v>0</v>
      </c>
      <c r="G48" s="3">
        <v>265925</v>
      </c>
      <c r="H48" s="3">
        <v>0</v>
      </c>
      <c r="I48" s="3">
        <v>34874</v>
      </c>
      <c r="J48" s="3">
        <v>13575</v>
      </c>
      <c r="K48" s="3">
        <v>29607</v>
      </c>
      <c r="L48" s="4">
        <f>(D48+E48+F48+G48)*15%</f>
        <v>73921.349999999991</v>
      </c>
      <c r="M48" s="4">
        <f t="shared" si="1"/>
        <v>37453.483999999997</v>
      </c>
      <c r="N48" s="4">
        <f t="shared" si="2"/>
        <v>39424.720000000001</v>
      </c>
      <c r="O48" s="13">
        <f t="shared" si="4"/>
        <v>30913.90857</v>
      </c>
      <c r="P48" s="6"/>
      <c r="Q48" s="9">
        <f t="shared" si="0"/>
        <v>752578.46256999997</v>
      </c>
      <c r="S48" s="16"/>
      <c r="T48" s="16"/>
      <c r="U48" s="16"/>
      <c r="V48" s="16"/>
      <c r="W48" s="17"/>
      <c r="X48" s="18"/>
      <c r="Y48" s="17"/>
    </row>
    <row r="49" spans="1:25" x14ac:dyDescent="0.25">
      <c r="A49" s="1" t="s">
        <v>26</v>
      </c>
      <c r="B49" s="1" t="s">
        <v>26</v>
      </c>
      <c r="C49" s="2">
        <v>19</v>
      </c>
      <c r="D49" s="3">
        <v>212046</v>
      </c>
      <c r="E49" s="3">
        <v>0</v>
      </c>
      <c r="F49" s="3">
        <v>0</v>
      </c>
      <c r="G49" s="3">
        <v>258614</v>
      </c>
      <c r="H49" s="3">
        <v>0</v>
      </c>
      <c r="I49" s="3">
        <v>35643</v>
      </c>
      <c r="J49" s="3">
        <v>13981</v>
      </c>
      <c r="K49" s="3">
        <v>27673</v>
      </c>
      <c r="L49" s="4">
        <f>(D49+E49+F49+G49)*15%</f>
        <v>70599</v>
      </c>
      <c r="M49" s="4">
        <f t="shared" si="1"/>
        <v>35770.159999999996</v>
      </c>
      <c r="N49" s="4">
        <f t="shared" si="2"/>
        <v>37652.800000000003</v>
      </c>
      <c r="O49" s="13">
        <f t="shared" si="4"/>
        <v>29524.501800000002</v>
      </c>
      <c r="P49" s="6"/>
      <c r="Q49" s="9">
        <f t="shared" si="0"/>
        <v>721503.46180000005</v>
      </c>
      <c r="S49" s="16"/>
      <c r="T49" s="16"/>
      <c r="U49" s="16"/>
      <c r="V49" s="16"/>
      <c r="W49" s="17"/>
      <c r="X49" s="18"/>
      <c r="Y49" s="17"/>
    </row>
    <row r="50" spans="1:25" x14ac:dyDescent="0.25">
      <c r="A50" s="1" t="s">
        <v>26</v>
      </c>
      <c r="B50" s="1" t="s">
        <v>26</v>
      </c>
      <c r="C50" s="2">
        <v>20</v>
      </c>
      <c r="D50" s="3">
        <v>198182</v>
      </c>
      <c r="E50" s="3">
        <v>0</v>
      </c>
      <c r="F50" s="3">
        <v>0</v>
      </c>
      <c r="G50" s="3">
        <v>244608</v>
      </c>
      <c r="H50" s="3">
        <v>0</v>
      </c>
      <c r="I50" s="3">
        <v>33204</v>
      </c>
      <c r="J50" s="3">
        <v>12964</v>
      </c>
      <c r="K50" s="3">
        <v>25863</v>
      </c>
      <c r="L50" s="4">
        <f>(D50+E50+F50+G50)*15%</f>
        <v>66418.5</v>
      </c>
      <c r="M50" s="4">
        <f t="shared" si="1"/>
        <v>33652.04</v>
      </c>
      <c r="N50" s="4">
        <f t="shared" si="2"/>
        <v>35423.200000000004</v>
      </c>
      <c r="O50" s="13">
        <f t="shared" si="4"/>
        <v>27776.216700000001</v>
      </c>
      <c r="P50" s="6"/>
      <c r="Q50" s="9">
        <f t="shared" si="0"/>
        <v>678090.95669999998</v>
      </c>
      <c r="S50" s="16"/>
      <c r="T50" s="16"/>
      <c r="U50" s="16"/>
      <c r="V50" s="16"/>
      <c r="W50" s="17"/>
      <c r="X50" s="18"/>
      <c r="Y50" s="17"/>
    </row>
    <row r="51" spans="1:25" x14ac:dyDescent="0.25">
      <c r="A51" s="1" t="s">
        <v>26</v>
      </c>
      <c r="B51" s="1" t="s">
        <v>26</v>
      </c>
      <c r="C51" s="2">
        <v>21</v>
      </c>
      <c r="D51" s="3">
        <v>185200</v>
      </c>
      <c r="E51" s="3">
        <v>0</v>
      </c>
      <c r="F51" s="3">
        <v>0</v>
      </c>
      <c r="G51" s="3">
        <v>234527</v>
      </c>
      <c r="H51" s="3">
        <v>0</v>
      </c>
      <c r="I51" s="3">
        <v>31503</v>
      </c>
      <c r="J51" s="3">
        <v>12268</v>
      </c>
      <c r="K51" s="3">
        <v>24169</v>
      </c>
      <c r="L51" s="4">
        <f>(D51+E51+F51+G51)*15%</f>
        <v>62959.049999999996</v>
      </c>
      <c r="M51" s="4">
        <f t="shared" si="1"/>
        <v>31899.252</v>
      </c>
      <c r="N51" s="4">
        <f t="shared" si="2"/>
        <v>33578.160000000003</v>
      </c>
      <c r="O51" s="13">
        <f t="shared" si="4"/>
        <v>26329.474709999999</v>
      </c>
      <c r="P51" s="6"/>
      <c r="Q51" s="9">
        <f t="shared" si="0"/>
        <v>642432.93671000004</v>
      </c>
      <c r="S51" s="16"/>
      <c r="T51" s="16"/>
      <c r="U51" s="16"/>
      <c r="V51" s="16"/>
      <c r="W51" s="17"/>
      <c r="X51" s="18"/>
      <c r="Y51" s="17"/>
    </row>
    <row r="52" spans="1:25" x14ac:dyDescent="0.25">
      <c r="A52" s="1" t="s">
        <v>26</v>
      </c>
      <c r="B52" s="1" t="s">
        <v>26</v>
      </c>
      <c r="C52" s="2">
        <v>22</v>
      </c>
      <c r="D52" s="3">
        <v>173098</v>
      </c>
      <c r="E52" s="3">
        <v>0</v>
      </c>
      <c r="F52" s="3">
        <v>0</v>
      </c>
      <c r="G52" s="3">
        <v>215934</v>
      </c>
      <c r="H52" s="3">
        <v>0</v>
      </c>
      <c r="I52" s="3">
        <v>24490</v>
      </c>
      <c r="J52" s="3">
        <v>9582</v>
      </c>
      <c r="K52" s="3">
        <v>22590</v>
      </c>
      <c r="L52" s="4">
        <f>(D52+E52+F52+G52)*15%</f>
        <v>58354.799999999996</v>
      </c>
      <c r="M52" s="4">
        <f t="shared" si="1"/>
        <v>29566.432000000001</v>
      </c>
      <c r="N52" s="4">
        <f t="shared" si="2"/>
        <v>31122.560000000001</v>
      </c>
      <c r="O52" s="13">
        <f t="shared" si="4"/>
        <v>24403.977359999997</v>
      </c>
      <c r="P52" s="6"/>
      <c r="Q52" s="9">
        <f t="shared" si="0"/>
        <v>589141.76936000003</v>
      </c>
      <c r="S52" s="16"/>
      <c r="T52" s="16"/>
      <c r="U52" s="16"/>
      <c r="V52" s="16"/>
      <c r="W52" s="17"/>
      <c r="X52" s="18"/>
      <c r="Y52" s="17"/>
    </row>
    <row r="53" spans="1:25" x14ac:dyDescent="0.25">
      <c r="A53" s="1" t="s">
        <v>26</v>
      </c>
      <c r="B53" s="1" t="s">
        <v>26</v>
      </c>
      <c r="C53" s="2">
        <v>23</v>
      </c>
      <c r="D53" s="3">
        <v>161772</v>
      </c>
      <c r="E53" s="3">
        <v>0</v>
      </c>
      <c r="F53" s="3">
        <v>0</v>
      </c>
      <c r="G53" s="3">
        <v>193681</v>
      </c>
      <c r="H53" s="3">
        <v>0</v>
      </c>
      <c r="I53" s="3">
        <v>23307</v>
      </c>
      <c r="J53" s="3">
        <v>9074</v>
      </c>
      <c r="K53" s="3">
        <v>21111</v>
      </c>
      <c r="L53" s="4">
        <f>(D53+E53+F53+G53)*15%</f>
        <v>53317.95</v>
      </c>
      <c r="M53" s="4">
        <f t="shared" si="1"/>
        <v>27014.428</v>
      </c>
      <c r="N53" s="4">
        <f t="shared" si="2"/>
        <v>28436.240000000002</v>
      </c>
      <c r="O53" s="13">
        <f t="shared" si="4"/>
        <v>22297.56669</v>
      </c>
      <c r="P53" s="6"/>
      <c r="Q53" s="9">
        <f t="shared" si="0"/>
        <v>540011.18469000002</v>
      </c>
      <c r="S53" s="16"/>
      <c r="T53" s="16"/>
      <c r="U53" s="16"/>
      <c r="V53" s="16"/>
      <c r="W53" s="17"/>
      <c r="X53" s="18"/>
      <c r="Y53" s="17"/>
    </row>
    <row r="54" spans="1:25" x14ac:dyDescent="0.25">
      <c r="A54" s="1" t="s">
        <v>26</v>
      </c>
      <c r="B54" s="1" t="s">
        <v>26</v>
      </c>
      <c r="C54" s="2">
        <v>24</v>
      </c>
      <c r="D54" s="3">
        <v>151179</v>
      </c>
      <c r="E54" s="3">
        <v>0</v>
      </c>
      <c r="F54" s="3">
        <v>0</v>
      </c>
      <c r="G54" s="3">
        <v>176581</v>
      </c>
      <c r="H54" s="3">
        <v>0</v>
      </c>
      <c r="I54" s="3">
        <v>22254</v>
      </c>
      <c r="J54" s="3">
        <v>8646</v>
      </c>
      <c r="K54" s="3">
        <v>19730</v>
      </c>
      <c r="L54" s="4">
        <f>(D54+E54+F54+G54)*15%</f>
        <v>49164</v>
      </c>
      <c r="M54" s="4">
        <f t="shared" si="1"/>
        <v>24909.759999999998</v>
      </c>
      <c r="N54" s="4">
        <f t="shared" si="2"/>
        <v>26220.799999999999</v>
      </c>
      <c r="O54" s="13">
        <f t="shared" si="4"/>
        <v>20560.3848</v>
      </c>
      <c r="P54" s="6"/>
      <c r="Q54" s="9">
        <f t="shared" si="0"/>
        <v>499244.9448</v>
      </c>
      <c r="S54" s="16"/>
      <c r="T54" s="16"/>
      <c r="U54" s="16"/>
      <c r="V54" s="16"/>
      <c r="W54" s="17"/>
      <c r="X54" s="18"/>
      <c r="Y5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rpozo</dc:creator>
  <cp:lastModifiedBy>Rosa Pozo</cp:lastModifiedBy>
  <dcterms:created xsi:type="dcterms:W3CDTF">2018-04-05T20:07:41Z</dcterms:created>
  <dcterms:modified xsi:type="dcterms:W3CDTF">2021-01-14T21:21:24Z</dcterms:modified>
</cp:coreProperties>
</file>