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er\Documents\DIRECCIÓN\"/>
    </mc:Choice>
  </mc:AlternateContent>
  <bookViews>
    <workbookView xWindow="0" yWindow="0" windowWidth="20490" windowHeight="7755" firstSheet="1" activeTab="1"/>
  </bookViews>
  <sheets>
    <sheet name="COMPONENTES" sheetId="3" r:id="rId1"/>
    <sheet name="INICIATIVAS" sheetId="1" r:id="rId2"/>
  </sheets>
  <definedNames>
    <definedName name="_xlnm._FilterDatabase" localSheetId="1" hidden="1">INICIATIVAS!$A$6:$J$32</definedName>
    <definedName name="_xlnm.Print_Area" localSheetId="0">COMPONENTES!$B$1:$C$22</definedName>
    <definedName name="_xlnm.Print_Area" localSheetId="1">INICIATIVAS!$A$1:$K$32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1" l="1"/>
  <c r="J30" i="1"/>
  <c r="J29" i="1"/>
  <c r="J28" i="1"/>
  <c r="J17" i="1"/>
  <c r="I32" i="1"/>
  <c r="J25" i="1"/>
  <c r="J24" i="1"/>
  <c r="J23" i="1"/>
  <c r="J22" i="1"/>
  <c r="J21" i="1"/>
  <c r="J20" i="1"/>
  <c r="J19" i="1"/>
  <c r="J18" i="1"/>
  <c r="J15" i="1"/>
  <c r="J14" i="1"/>
  <c r="J11" i="1"/>
  <c r="J10" i="1"/>
  <c r="J9" i="1"/>
  <c r="J8" i="1"/>
  <c r="J7" i="1"/>
  <c r="G42" i="1"/>
  <c r="D46" i="1"/>
  <c r="J16" i="1"/>
  <c r="J32" i="1"/>
  <c r="G32" i="1"/>
  <c r="D45" i="1"/>
  <c r="D47" i="1"/>
  <c r="D49" i="1"/>
</calcChain>
</file>

<file path=xl/sharedStrings.xml><?xml version="1.0" encoding="utf-8"?>
<sst xmlns="http://schemas.openxmlformats.org/spreadsheetml/2006/main" count="133" uniqueCount="86">
  <si>
    <t>COMPONENTE</t>
  </si>
  <si>
    <t>ACTIVIDADES</t>
  </si>
  <si>
    <t>MONTO TOTAL(MM)</t>
  </si>
  <si>
    <t>TOTAL</t>
  </si>
  <si>
    <t>MINISTERIO DE EDUCACIÓN</t>
  </si>
  <si>
    <t>DESCRIPCIÓN DEL COMPONENTE</t>
  </si>
  <si>
    <t>Se permite contratar el servicio de
traslado de los estudiantes a sus establecimientos o a actividades
relacionadas con la educación.</t>
  </si>
  <si>
    <t>INDICADOR</t>
  </si>
  <si>
    <t>META</t>
  </si>
  <si>
    <t>FECHA CUMPLIMIENTO META</t>
  </si>
  <si>
    <t>PESO PONDERADO TOTAL</t>
  </si>
  <si>
    <t>PESO ACTIVIDAD (Debe sumar 100% por componente)</t>
  </si>
  <si>
    <t>PESO COMPONENTE (Debe sumar 100% entre todos los componentes)</t>
  </si>
  <si>
    <t>MEDIOS DE VERIFICACIÓN</t>
  </si>
  <si>
    <t xml:space="preserve">a) Financiamiento de deudas derivadas de situaciones pendientes relativas a descuentos legales de remuneraciones y otras obligaciones legales sin financiamiento específico con docentes y/o asistentes del área educación del Municipio. 
b) Financiamiento de deudas con proveedores;
c) Financiamiento de deudas derivadas de descuentos voluntarios, retenidas y no canceladas, docentes y/o asistentes del área educación del Municipio. 
</t>
  </si>
  <si>
    <t xml:space="preserve">Gastos relacionados con reparaciones y trabajos de mejoramiento de los establecimientos educacionales municipales, especialmente orientados a la normalización  (planimetrías, reparaciones de instalaciones eléctricas, de gas, entre otras) para cumplir con exigencias de reconocimiento oficial y con los estándares de seguridad.
</t>
  </si>
  <si>
    <t xml:space="preserve">Adquisición de equipamiento, mobiliario para salas de clases y casinos del alumnado; equipamiento de oficinas y otras dependencias situadas en los Establecimientos Educacionales; artículos de alhajamiento de salas de clases y dependencias; y equipamiento TICs en establecimientos educacionales.
</t>
  </si>
  <si>
    <t>SANEAMIENTO FINANCIERO</t>
  </si>
  <si>
    <t>ADMINISTRACIÓN Y NORMALIZACIÓN DE LA DOTACIÓN DOCENTE Y ASISTENTES</t>
  </si>
  <si>
    <t xml:space="preserve">Financiamiento de indemnizaciones al personal docente y asistente del área educación del municipio.
</t>
  </si>
  <si>
    <t>MANTENCIÓN Y MEJORAMIENTO DE LA INFRAESTRUCTURA</t>
  </si>
  <si>
    <t>MEJORAMIENTO, ACTUALIZACIÓN Y RENOVACIÓN DE EQUIPAMIENTO Y MOBILIARIO</t>
  </si>
  <si>
    <t>MEJORAMIENTO DE LAS HABILIDADES DE GESTIÓN PARA LA EDUCACIÓN MUNICIPAL</t>
  </si>
  <si>
    <t>TRANSPORTE ESCOLAR Y SERVICIOS DE APOYO</t>
  </si>
  <si>
    <t>Adquisición de material didáctico; equipamiento deportivo y artístico.</t>
  </si>
  <si>
    <t>INVERSIÓN DE RECURSOS PEDAGOGICOS Y DE APOYO A LOS ESTUDIANTES</t>
  </si>
  <si>
    <t xml:space="preserve">Acciones destinadas a promover la participación de los Consejos Escolares de los Establecimientos Educacionales y de los actores que los componen como son los Centros de padres, madres y apoderados; los centros de alumnos y actores de la sociedad civil organizada que forman parte de la comunidad escolar. </t>
  </si>
  <si>
    <t xml:space="preserve">PARTICIPACIÓN DE LA COMUNIDAD EDUCATIVA </t>
  </si>
  <si>
    <t>Contratación de asesorías para rediseño de procesos; adquisición de software u otras herramientas de gestión; elaboración de manuales de funciones y capacitación requerida para tales efectos, entre otras.</t>
  </si>
  <si>
    <t>PLAN DE INICIATIVAS CONVENIO 2016</t>
  </si>
  <si>
    <t>PARTICIPACIÓN DE LA COMUNIDAD EDUCATIVA</t>
  </si>
  <si>
    <t>TOTAL PLAN INICIATIVAS</t>
  </si>
  <si>
    <t>TOTAL CONVENIO FAEP 2016</t>
  </si>
  <si>
    <t>JEFE DAEM/SECRET. GENERAL CORPORACION</t>
  </si>
  <si>
    <t>FIRMA SOSTENEDOR</t>
  </si>
  <si>
    <t>Iniciativas y actividades de mantención y mejoramiento de la infraestructura</t>
  </si>
  <si>
    <t>30.06.2017</t>
  </si>
  <si>
    <t>Decreto de egreso o pago/comprobante de egreso o pago/Facturas</t>
  </si>
  <si>
    <t>Iniciativas y actividades de recursos pedagógicos y de apoyo a los estudiantes</t>
  </si>
  <si>
    <t>Iniciativas y actividades de Partición de la comunidad educativa</t>
  </si>
  <si>
    <t>Plan según Artículo 4º punto III de la Resolución 22 y sus modificaciones (Rex 11)</t>
  </si>
  <si>
    <t>Monto ejecutado/Monto asignado</t>
  </si>
  <si>
    <t>TOTAL  Artículo 4 (Movámonos)</t>
  </si>
  <si>
    <t>Indemnizaciones legales y convencionales para personal Docente y/o Asistente de la Educación, de conformidad a la legislación vigente.</t>
  </si>
  <si>
    <t>Monto ejecutado / Monto presupuestado para la actividad</t>
  </si>
  <si>
    <t>Sueldos para Docentes y Asistente de la Educación en los 18 Establecimientos.</t>
  </si>
  <si>
    <t>Contratación de profesional ITO para la supervisión de obras menores y mayores de infraestructura y gastos relacionados con construcción y reparación para mantención, mejoras, cambios y/o readecuaciones de espacios para los 18 Establecimientos Educacionales.</t>
  </si>
  <si>
    <t>Gastos fijos para el funcionamiento de los 18 Establecimientos Educacionales</t>
  </si>
  <si>
    <t>Realización de obras menores y mayores de infraestructura y gastos relacionados con construcción y reparación para mantención, mejoras, cambios y/o readecuaciones de espacios para los 18 Establecimientos Educacionales.</t>
  </si>
  <si>
    <t>Contratación de empresa de servicio para la realización de un análisis en los 18 establecimientos, para la tramitación del Reconocimiento Oficial, en los casos donde sea necesario.</t>
  </si>
  <si>
    <t>Contrato de Servicio
-Informe de Actividades
-Factura o Boleta de Servicio
- Comprobante de Egreso</t>
  </si>
  <si>
    <t>Habilitación y/o mantención de ascensores en todos los establecimientos que cuenten con este recurso.</t>
  </si>
  <si>
    <t>Adquisición y/o mantención de mobiliario escolar, de oficinas, de casino y de cualquier otra dependencia, para, al menos, 10 Establecimientos Educacionales.</t>
  </si>
  <si>
    <t>Compra, implementación, mantención y/o renovación de tecnología (equipos y otros), para, al menos, 10 Establecimientos Educacionales.</t>
  </si>
  <si>
    <t>Capacitaciones para Docentes y Asistente de la Educación</t>
  </si>
  <si>
    <t>Gastos asociados "Concurso cargo de Directores" por ADP</t>
  </si>
  <si>
    <t>Programa de mejoramiento pedagógico en Colegios Benjamín Claro , Guardiamarina Zañartu y Anexo Brígida Walker.</t>
  </si>
  <si>
    <t>Compra e implementación de sistema contable y de RRHH para los Establecimientos Educacionales</t>
  </si>
  <si>
    <t>Red de Directores y Jefes Técnicos de los Esatablecimientos Municipales de la comuna y Equipos tecnicos de Educación Municipal, con el apoyo Supervisores Deporv, para el fortalecimiento de la Educación Publica</t>
  </si>
  <si>
    <t>Renovación de material didáctico en las Escuelas Amapolas, Aurora de Chile, Hellen Keller, Benjamín Claro Velasco y República de Francia.</t>
  </si>
  <si>
    <t>Contratación de transporte destinado al traslado de alumnos de, a lo menos, 10 Establecimientos Educacionales durante el año, contemplando salidas pedagógicas, extracurriculares y acercamiento.</t>
  </si>
  <si>
    <t>Realización de actividades  deportivas-educativas, científicos, tecnológicos, culturales y musicales en todos los Establecimientos Educacionales, junto con la compra del equipamiento adecuado para la realización de éstas, para, al menos, 15 Establecimientos Educacionales.</t>
  </si>
  <si>
    <t>Análisis de los 398 niños que están fuera del sistema escolar (visita para conocer la situación de cada uno y elaboración de un plan para que, de ser posible,  puedan reintegrarse al sistema a partir del 2017)</t>
  </si>
  <si>
    <t>Contratación de funciones culturales para la Comunidad Educativa (obras de teatros, cines, musicales, etc.), de los 18 Establecimientos Educacionales.</t>
  </si>
  <si>
    <t>Iniciativas para promover matrícula e incentivar la asistencia en los 18 Establecimientos Educacionales.</t>
  </si>
  <si>
    <t xml:space="preserve"> Orden de Compra 
- Factura
- Comprobante de Egreso</t>
  </si>
  <si>
    <t>ADMINISTRACIÓN Y NORMALIZACIÓN DE LOS ESTABLECIMIENTOS</t>
  </si>
  <si>
    <t xml:space="preserve">
-Contrato y Facturas.
- Comprobante de Egreso</t>
  </si>
  <si>
    <t>Comprobante de egreso por los gastos efectuados por la implementacion de promover y comunicar la asistencia de los alumnos
-Contrato</t>
  </si>
  <si>
    <t xml:space="preserve">
- Certificado de Pagos Previsionales
- Comprobante de Egreso - Contratos - cese de la relación laboral y Certificado de Recepción conforme del Pago.
- Finiquitos</t>
  </si>
  <si>
    <t xml:space="preserve">Liquidaciones de Sueldos
- Comprobante de Egreso 
- Certificado firmado por el Jefe de RR. HH y  Jefe de Finanzas de la entidad, que acredite que los trabajadores corresponden al Establecimiento Educacional del sostenedor y/o dependencias del área de educación de la corporación.
- Planillas de Pagos Previsionales (Salud y AFP). </t>
  </si>
  <si>
    <t>Contrato de trabajo, 
- Boletas de Honorarios,  
- Informe de Actividades, y  
- Comprobante de Egreso.</t>
  </si>
  <si>
    <t xml:space="preserve">Boletas o Facturas
- Comprobante de egreso de consumos básicos y servicios </t>
  </si>
  <si>
    <t>- Cronograma con programación de proyectos de mantenciòn y obras a ejecutar
- Actas de recepción de proyectos a ejecutar
- Contrato de Prestacion de Servicio o de Obra
- Informes de Avance de Obras o Reparaciones
- Comprobantes de egreso.</t>
  </si>
  <si>
    <t>- Cronograma con mantenciones a ejecutar
- Actas de recepción de proyectos ejecutados
- Contrato de Prestación de Servicio  o de Obra
- Factura o Boleta de Servicio
- Comprobantes de egreso.</t>
  </si>
  <si>
    <t>Contrato de Servicio
- Listado de asistencia
- Informe de Capacitacion
- Factura
- Comprobante de Egreso</t>
  </si>
  <si>
    <t xml:space="preserve">-Contrato de Servicio u Orden de Compra 
- Comprobante de egreso por los gastos efectuados por la implementacion del concurso. </t>
  </si>
  <si>
    <t xml:space="preserve">Contrato u Orden de Compra
- Comprobante de egreso por los gastos efectuados por la implementacion del Programa de Mejoramiento. </t>
  </si>
  <si>
    <t>Acta de Reuniones Fechadas
Lista de Asistentes
Comprobante de Egreso reuniones RED</t>
  </si>
  <si>
    <t xml:space="preserve">Acta de Reuniones Fechadas
Lista de Asistentes
Comprobante de Egreso reuniones RED </t>
  </si>
  <si>
    <t>Red de Coordinacion Comunal Equipo Tecnico DAEM, DEM O Coporación Municipal, con apoyo Supervisores DEPROV, para el fortalecimiento de la Educación Publica</t>
  </si>
  <si>
    <t>Contrato u Orden de Compra
- Factura 
- Comprobante de Pago</t>
  </si>
  <si>
    <t>Contrato de Servicio
- Factura
- Planilla de Planificación.
- Factura
Comprobante de Egreso.</t>
  </si>
  <si>
    <r>
      <t xml:space="preserve">Contrato de Servicio
- Nomina de establecimientos
- Programa de trabajo 
- Facturas o Boleta de servicio
- Comprobante de Egreso
</t>
    </r>
    <r>
      <rPr>
        <strike/>
        <sz val="12"/>
        <color theme="1"/>
        <rFont val="Calibri"/>
        <family val="2"/>
        <scheme val="minor"/>
      </rPr>
      <t/>
    </r>
  </si>
  <si>
    <t>- Contratos de trabajos de visitadores
- Contrato de arriendo de transporte
- Comprobantes de egreso</t>
  </si>
  <si>
    <t>Listado de asistentes
- Orden de Compra
- Factura o Boleta de servicios
- Comprobante de Egreso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</si>
</sst>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\ * #,##0_-;\-&quot;$&quot;\ * #,##0_-;_-&quot;$&quot;\ * &quot;-&quot;_-;_-@_-"/>
    <numFmt numFmtId="164" formatCode="_ &quot;$&quot;* #,##0.00_ ;_ &quot;$&quot;* \-#,##0.00_ ;_ &quot;$&quot;* &quot;-&quot;??_ ;_ @_ "/>
    <numFmt numFmtId="165" formatCode="_-&quot;$&quot;\ * #,##0_-;\-&quot;$&quot;\ * #,##0_-;_-&quot;$&quot;\ * &quot;-&quot;??_-;_-@_-"/>
    <numFmt numFmtId="166" formatCode="[$$-340A]\ 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z val="2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2"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165" fontId="5" fillId="0" borderId="9" xfId="2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9" fontId="10" fillId="3" borderId="2" xfId="1" applyFont="1" applyFill="1" applyBorder="1" applyAlignment="1">
      <alignment horizontal="center" vertical="center" wrapText="1"/>
    </xf>
    <xf numFmtId="14" fontId="10" fillId="3" borderId="2" xfId="1" applyNumberFormat="1" applyFont="1" applyFill="1" applyBorder="1" applyAlignment="1">
      <alignment horizontal="center" vertical="center" wrapText="1"/>
    </xf>
    <xf numFmtId="166" fontId="10" fillId="3" borderId="2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9" fontId="10" fillId="0" borderId="8" xfId="0" applyNumberFormat="1" applyFont="1" applyFill="1" applyBorder="1" applyAlignment="1">
      <alignment horizontal="center" vertical="center" wrapText="1"/>
    </xf>
    <xf numFmtId="14" fontId="10" fillId="2" borderId="8" xfId="0" applyNumberFormat="1" applyFont="1" applyFill="1" applyBorder="1" applyAlignment="1">
      <alignment horizontal="center" vertical="center" wrapText="1"/>
    </xf>
    <xf numFmtId="9" fontId="10" fillId="2" borderId="8" xfId="0" quotePrefix="1" applyNumberFormat="1" applyFont="1" applyFill="1" applyBorder="1" applyAlignment="1">
      <alignment horizontal="center" vertical="center" wrapText="1"/>
    </xf>
    <xf numFmtId="166" fontId="10" fillId="2" borderId="8" xfId="0" applyNumberFormat="1" applyFont="1" applyFill="1" applyBorder="1" applyAlignment="1">
      <alignment horizontal="center" vertical="center" wrapText="1"/>
    </xf>
    <xf numFmtId="9" fontId="10" fillId="2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9" fontId="10" fillId="0" borderId="8" xfId="0" quotePrefix="1" applyNumberFormat="1" applyFont="1" applyFill="1" applyBorder="1" applyAlignment="1">
      <alignment horizontal="center" vertical="center" wrapText="1"/>
    </xf>
    <xf numFmtId="166" fontId="10" fillId="0" borderId="8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9" fontId="10" fillId="3" borderId="12" xfId="1" applyFont="1" applyFill="1" applyBorder="1" applyAlignment="1">
      <alignment horizontal="center" vertical="center" wrapText="1"/>
    </xf>
    <xf numFmtId="9" fontId="10" fillId="3" borderId="2" xfId="1" quotePrefix="1" applyFont="1" applyFill="1" applyBorder="1" applyAlignment="1">
      <alignment horizontal="center" vertical="center" wrapText="1"/>
    </xf>
    <xf numFmtId="9" fontId="10" fillId="3" borderId="8" xfId="0" quotePrefix="1" applyNumberFormat="1" applyFont="1" applyFill="1" applyBorder="1" applyAlignment="1">
      <alignment horizontal="center" vertical="center" wrapText="1"/>
    </xf>
    <xf numFmtId="42" fontId="6" fillId="2" borderId="2" xfId="3" applyFont="1" applyFill="1" applyBorder="1" applyAlignment="1">
      <alignment horizontal="center" vertical="center" wrapText="1"/>
    </xf>
    <xf numFmtId="42" fontId="6" fillId="2" borderId="9" xfId="0" applyNumberFormat="1" applyFont="1" applyFill="1" applyBorder="1" applyAlignment="1">
      <alignment horizontal="left"/>
    </xf>
    <xf numFmtId="165" fontId="6" fillId="2" borderId="9" xfId="0" applyNumberFormat="1" applyFont="1" applyFill="1" applyBorder="1" applyAlignment="1">
      <alignment horizontal="left"/>
    </xf>
    <xf numFmtId="165" fontId="6" fillId="2" borderId="9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center"/>
    </xf>
    <xf numFmtId="10" fontId="7" fillId="5" borderId="2" xfId="0" applyNumberFormat="1" applyFont="1" applyFill="1" applyBorder="1" applyAlignment="1">
      <alignment horizontal="center" vertical="center" wrapText="1"/>
    </xf>
    <xf numFmtId="10" fontId="10" fillId="3" borderId="2" xfId="1" applyNumberFormat="1" applyFont="1" applyFill="1" applyBorder="1" applyAlignment="1">
      <alignment horizontal="center" vertical="center" wrapText="1"/>
    </xf>
    <xf numFmtId="10" fontId="5" fillId="3" borderId="2" xfId="1" applyNumberFormat="1" applyFont="1" applyFill="1" applyBorder="1" applyAlignment="1">
      <alignment horizontal="center" vertical="center" wrapText="1"/>
    </xf>
    <xf numFmtId="10" fontId="7" fillId="5" borderId="9" xfId="0" applyNumberFormat="1" applyFont="1" applyFill="1" applyBorder="1" applyAlignment="1">
      <alignment horizontal="center" vertical="center" wrapText="1"/>
    </xf>
    <xf numFmtId="10" fontId="5" fillId="0" borderId="9" xfId="0" applyNumberFormat="1" applyFont="1" applyFill="1" applyBorder="1" applyAlignment="1">
      <alignment horizontal="center" vertical="center" wrapText="1"/>
    </xf>
    <xf numFmtId="10" fontId="5" fillId="2" borderId="10" xfId="0" applyNumberFormat="1" applyFont="1" applyFill="1" applyBorder="1" applyAlignment="1">
      <alignment horizontal="center"/>
    </xf>
    <xf numFmtId="9" fontId="10" fillId="3" borderId="2" xfId="1" applyNumberFormat="1" applyFont="1" applyFill="1" applyBorder="1" applyAlignment="1">
      <alignment horizontal="center" vertical="center" wrapText="1"/>
    </xf>
    <xf numFmtId="9" fontId="10" fillId="2" borderId="2" xfId="1" applyNumberFormat="1" applyFont="1" applyFill="1" applyBorder="1" applyAlignment="1">
      <alignment horizontal="center" vertical="center" wrapText="1"/>
    </xf>
    <xf numFmtId="9" fontId="10" fillId="3" borderId="13" xfId="1" applyNumberFormat="1" applyFont="1" applyFill="1" applyBorder="1" applyAlignment="1">
      <alignment horizontal="center" vertical="center" wrapText="1"/>
    </xf>
    <xf numFmtId="9" fontId="10" fillId="2" borderId="8" xfId="0" quotePrefix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10" fillId="2" borderId="2" xfId="1" applyFont="1" applyFill="1" applyBorder="1" applyAlignment="1">
      <alignment horizontal="center" vertical="center" wrapText="1"/>
    </xf>
    <xf numFmtId="14" fontId="10" fillId="2" borderId="8" xfId="0" applyNumberFormat="1" applyFont="1" applyFill="1" applyBorder="1" applyAlignment="1">
      <alignment horizontal="center" vertical="center" wrapText="1"/>
    </xf>
    <xf numFmtId="42" fontId="5" fillId="2" borderId="0" xfId="0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10" fillId="2" borderId="7" xfId="0" applyNumberFormat="1" applyFont="1" applyFill="1" applyBorder="1" applyAlignment="1">
      <alignment horizontal="center" vertical="center" wrapText="1"/>
    </xf>
    <xf numFmtId="9" fontId="10" fillId="2" borderId="8" xfId="0" applyNumberFormat="1" applyFont="1" applyFill="1" applyBorder="1" applyAlignment="1">
      <alignment horizontal="center" vertical="center" wrapText="1"/>
    </xf>
    <xf numFmtId="9" fontId="10" fillId="3" borderId="7" xfId="1" applyFont="1" applyFill="1" applyBorder="1" applyAlignment="1">
      <alignment horizontal="center" vertical="center" wrapText="1"/>
    </xf>
    <xf numFmtId="9" fontId="10" fillId="3" borderId="8" xfId="1" applyFont="1" applyFill="1" applyBorder="1" applyAlignment="1">
      <alignment horizontal="center" vertical="center" wrapText="1"/>
    </xf>
    <xf numFmtId="9" fontId="10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9" fontId="10" fillId="2" borderId="6" xfId="1" applyNumberFormat="1" applyFont="1" applyFill="1" applyBorder="1" applyAlignment="1">
      <alignment horizontal="center" vertical="center" wrapText="1"/>
    </xf>
    <xf numFmtId="9" fontId="10" fillId="2" borderId="7" xfId="1" applyNumberFormat="1" applyFont="1" applyFill="1" applyBorder="1" applyAlignment="1">
      <alignment horizontal="center" vertical="center" wrapText="1"/>
    </xf>
    <xf numFmtId="9" fontId="10" fillId="2" borderId="8" xfId="1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9" fontId="10" fillId="3" borderId="6" xfId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9" fontId="10" fillId="0" borderId="6" xfId="0" applyNumberFormat="1" applyFont="1" applyFill="1" applyBorder="1" applyAlignment="1">
      <alignment horizontal="center" vertical="center" wrapText="1"/>
    </xf>
    <xf numFmtId="9" fontId="10" fillId="0" borderId="7" xfId="0" applyNumberFormat="1" applyFont="1" applyFill="1" applyBorder="1" applyAlignment="1">
      <alignment horizontal="center" vertical="center" wrapText="1"/>
    </xf>
    <xf numFmtId="9" fontId="10" fillId="0" borderId="8" xfId="0" applyNumberFormat="1" applyFont="1" applyFill="1" applyBorder="1" applyAlignment="1">
      <alignment horizontal="center" vertical="center" wrapText="1"/>
    </xf>
    <xf numFmtId="14" fontId="10" fillId="2" borderId="6" xfId="0" applyNumberFormat="1" applyFont="1" applyFill="1" applyBorder="1" applyAlignment="1">
      <alignment horizontal="center" vertical="center" wrapText="1"/>
    </xf>
    <xf numFmtId="14" fontId="10" fillId="2" borderId="7" xfId="0" applyNumberFormat="1" applyFont="1" applyFill="1" applyBorder="1" applyAlignment="1">
      <alignment horizontal="center" vertical="center" wrapText="1"/>
    </xf>
    <xf numFmtId="14" fontId="10" fillId="2" borderId="8" xfId="0" applyNumberFormat="1" applyFont="1" applyFill="1" applyBorder="1" applyAlignment="1">
      <alignment horizontal="center" vertical="center" wrapText="1"/>
    </xf>
    <xf numFmtId="9" fontId="10" fillId="2" borderId="6" xfId="0" quotePrefix="1" applyNumberFormat="1" applyFont="1" applyFill="1" applyBorder="1" applyAlignment="1">
      <alignment horizontal="center" vertical="center" wrapText="1"/>
    </xf>
    <xf numFmtId="9" fontId="10" fillId="2" borderId="7" xfId="0" quotePrefix="1" applyNumberFormat="1" applyFont="1" applyFill="1" applyBorder="1" applyAlignment="1">
      <alignment horizontal="center" vertical="center" wrapText="1"/>
    </xf>
    <xf numFmtId="9" fontId="10" fillId="2" borderId="8" xfId="0" quotePrefix="1" applyNumberFormat="1" applyFont="1" applyFill="1" applyBorder="1" applyAlignment="1">
      <alignment horizontal="center" vertical="center" wrapText="1"/>
    </xf>
    <xf numFmtId="166" fontId="10" fillId="2" borderId="6" xfId="0" applyNumberFormat="1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 wrapText="1"/>
    </xf>
    <xf numFmtId="166" fontId="10" fillId="2" borderId="8" xfId="0" applyNumberFormat="1" applyFont="1" applyFill="1" applyBorder="1" applyAlignment="1">
      <alignment horizontal="center" vertical="center" wrapText="1"/>
    </xf>
    <xf numFmtId="14" fontId="10" fillId="2" borderId="6" xfId="1" applyNumberFormat="1" applyFont="1" applyFill="1" applyBorder="1" applyAlignment="1">
      <alignment horizontal="center" vertical="center" wrapText="1"/>
    </xf>
    <xf numFmtId="14" fontId="10" fillId="2" borderId="7" xfId="1" applyNumberFormat="1" applyFont="1" applyFill="1" applyBorder="1" applyAlignment="1">
      <alignment horizontal="center" vertical="center" wrapText="1"/>
    </xf>
    <xf numFmtId="14" fontId="10" fillId="2" borderId="8" xfId="1" applyNumberFormat="1" applyFont="1" applyFill="1" applyBorder="1" applyAlignment="1">
      <alignment horizontal="center" vertical="center" wrapText="1"/>
    </xf>
  </cellXfs>
  <cellStyles count="4">
    <cellStyle name="Moneda" xfId="2" builtinId="4"/>
    <cellStyle name="Moneda [0]" xfId="3" builtinId="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27215</xdr:colOff>
      <xdr:row>0</xdr:row>
      <xdr:rowOff>11908</xdr:rowOff>
    </xdr:from>
    <xdr:to>
      <xdr:col>0</xdr:col>
      <xdr:colOff>1778000</xdr:colOff>
      <xdr:row>4</xdr:row>
      <xdr:rowOff>102349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5" y="11908"/>
          <a:ext cx="1523999" cy="1423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C31"/>
  <sheetViews>
    <sheetView zoomScale="90" zoomScaleNormal="90" zoomScalePageLayoutView="90" workbookViewId="0">
      <selection activeCell="D13" sqref="D13"/>
    </sheetView>
  </sheetViews>
  <sheetFormatPr baseColWidth="10" defaultRowHeight="15" x14ac:dyDescent="0.25"/>
  <cols>
    <col min="2" max="2" width="21.42578125" customWidth="1"/>
    <col min="3" max="3" width="79.42578125" customWidth="1"/>
  </cols>
  <sheetData>
    <row r="1" spans="2:3" ht="37.5" customHeight="1" x14ac:dyDescent="0.25">
      <c r="B1" s="1" t="s">
        <v>0</v>
      </c>
      <c r="C1" s="1" t="s">
        <v>5</v>
      </c>
    </row>
    <row r="2" spans="2:3" x14ac:dyDescent="0.25">
      <c r="B2" s="66" t="s">
        <v>17</v>
      </c>
      <c r="C2" s="68" t="s">
        <v>14</v>
      </c>
    </row>
    <row r="3" spans="2:3" x14ac:dyDescent="0.25">
      <c r="B3" s="66"/>
      <c r="C3" s="69"/>
    </row>
    <row r="4" spans="2:3" ht="40.5" customHeight="1" x14ac:dyDescent="0.25">
      <c r="B4" s="66"/>
      <c r="C4" s="70"/>
    </row>
    <row r="5" spans="2:3" ht="15" customHeight="1" x14ac:dyDescent="0.25">
      <c r="B5" s="67" t="s">
        <v>18</v>
      </c>
      <c r="C5" s="71" t="s">
        <v>19</v>
      </c>
    </row>
    <row r="6" spans="2:3" x14ac:dyDescent="0.25">
      <c r="B6" s="67"/>
      <c r="C6" s="72"/>
    </row>
    <row r="7" spans="2:3" x14ac:dyDescent="0.25">
      <c r="B7" s="67"/>
      <c r="C7" s="73"/>
    </row>
    <row r="8" spans="2:3" ht="15" customHeight="1" x14ac:dyDescent="0.25">
      <c r="B8" s="66" t="s">
        <v>20</v>
      </c>
      <c r="C8" s="68" t="s">
        <v>15</v>
      </c>
    </row>
    <row r="9" spans="2:3" x14ac:dyDescent="0.25">
      <c r="B9" s="66"/>
      <c r="C9" s="69"/>
    </row>
    <row r="10" spans="2:3" ht="27.75" customHeight="1" x14ac:dyDescent="0.25">
      <c r="B10" s="66"/>
      <c r="C10" s="70"/>
    </row>
    <row r="11" spans="2:3" ht="15" customHeight="1" x14ac:dyDescent="0.25">
      <c r="B11" s="67" t="s">
        <v>21</v>
      </c>
      <c r="C11" s="71" t="s">
        <v>16</v>
      </c>
    </row>
    <row r="12" spans="2:3" x14ac:dyDescent="0.25">
      <c r="B12" s="67"/>
      <c r="C12" s="72"/>
    </row>
    <row r="13" spans="2:3" ht="36" customHeight="1" x14ac:dyDescent="0.25">
      <c r="B13" s="67"/>
      <c r="C13" s="73"/>
    </row>
    <row r="14" spans="2:3" ht="15" customHeight="1" x14ac:dyDescent="0.25">
      <c r="B14" s="66" t="s">
        <v>22</v>
      </c>
      <c r="C14" s="68" t="s">
        <v>28</v>
      </c>
    </row>
    <row r="15" spans="2:3" x14ac:dyDescent="0.25">
      <c r="B15" s="66"/>
      <c r="C15" s="74"/>
    </row>
    <row r="16" spans="2:3" ht="30.75" customHeight="1" x14ac:dyDescent="0.25">
      <c r="B16" s="66"/>
      <c r="C16" s="75"/>
    </row>
    <row r="17" spans="2:3" ht="15" customHeight="1" x14ac:dyDescent="0.25">
      <c r="B17" s="66" t="s">
        <v>25</v>
      </c>
      <c r="C17" s="68" t="s">
        <v>24</v>
      </c>
    </row>
    <row r="18" spans="2:3" x14ac:dyDescent="0.25">
      <c r="B18" s="66"/>
      <c r="C18" s="74"/>
    </row>
    <row r="19" spans="2:3" ht="17.25" customHeight="1" x14ac:dyDescent="0.25">
      <c r="B19" s="66"/>
      <c r="C19" s="75"/>
    </row>
    <row r="20" spans="2:3" x14ac:dyDescent="0.25">
      <c r="B20" s="67" t="s">
        <v>23</v>
      </c>
      <c r="C20" s="71" t="s">
        <v>6</v>
      </c>
    </row>
    <row r="21" spans="2:3" x14ac:dyDescent="0.25">
      <c r="B21" s="67"/>
      <c r="C21" s="72"/>
    </row>
    <row r="22" spans="2:3" x14ac:dyDescent="0.25">
      <c r="B22" s="67"/>
      <c r="C22" s="73"/>
    </row>
    <row r="23" spans="2:3" x14ac:dyDescent="0.25">
      <c r="B23" s="66" t="s">
        <v>27</v>
      </c>
      <c r="C23" s="68" t="s">
        <v>26</v>
      </c>
    </row>
    <row r="24" spans="2:3" x14ac:dyDescent="0.25">
      <c r="B24" s="66"/>
      <c r="C24" s="74"/>
    </row>
    <row r="25" spans="2:3" ht="21.75" customHeight="1" x14ac:dyDescent="0.25">
      <c r="B25" s="66"/>
      <c r="C25" s="75"/>
    </row>
    <row r="31" spans="2:3" ht="27.75" customHeight="1" x14ac:dyDescent="0.25"/>
  </sheetData>
  <mergeCells count="16">
    <mergeCell ref="B23:B25"/>
    <mergeCell ref="C23:C25"/>
    <mergeCell ref="B14:B16"/>
    <mergeCell ref="C14:C16"/>
    <mergeCell ref="B17:B19"/>
    <mergeCell ref="B20:B22"/>
    <mergeCell ref="C17:C19"/>
    <mergeCell ref="C20:C22"/>
    <mergeCell ref="B2:B4"/>
    <mergeCell ref="B5:B7"/>
    <mergeCell ref="B8:B10"/>
    <mergeCell ref="B11:B13"/>
    <mergeCell ref="C2:C4"/>
    <mergeCell ref="C8:C10"/>
    <mergeCell ref="C5:C7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K49"/>
  <sheetViews>
    <sheetView showGridLines="0" tabSelected="1" topLeftCell="A25" zoomScale="30" zoomScaleNormal="30" zoomScalePageLayoutView="60" workbookViewId="0">
      <selection activeCell="B18" sqref="B18"/>
    </sheetView>
  </sheetViews>
  <sheetFormatPr baseColWidth="10" defaultColWidth="10.85546875" defaultRowHeight="18.75" x14ac:dyDescent="0.3"/>
  <cols>
    <col min="1" max="1" width="52.7109375" style="3" customWidth="1"/>
    <col min="2" max="2" width="78.5703125" style="3" customWidth="1"/>
    <col min="3" max="3" width="47.85546875" style="3" customWidth="1"/>
    <col min="4" max="4" width="21.7109375" style="3" bestFit="1" customWidth="1"/>
    <col min="5" max="5" width="27.28515625" style="3" customWidth="1"/>
    <col min="6" max="6" width="75.7109375" style="3" customWidth="1"/>
    <col min="7" max="7" width="28.42578125" style="3" customWidth="1"/>
    <col min="8" max="8" width="24.85546875" style="3" customWidth="1"/>
    <col min="9" max="9" width="31.85546875" style="3" customWidth="1"/>
    <col min="10" max="10" width="30.85546875" style="49" customWidth="1"/>
    <col min="11" max="11" width="27.42578125" style="3" customWidth="1"/>
    <col min="12" max="12" width="28.42578125" style="3" customWidth="1"/>
    <col min="13" max="16384" width="10.85546875" style="3"/>
  </cols>
  <sheetData>
    <row r="1" spans="1:11" ht="15.75" customHeight="1" x14ac:dyDescent="0.3">
      <c r="A1" s="2"/>
    </row>
    <row r="2" spans="1:11" ht="21" customHeight="1" x14ac:dyDescent="0.3">
      <c r="A2" s="2"/>
      <c r="C2" s="94" t="s">
        <v>4</v>
      </c>
      <c r="D2" s="94"/>
      <c r="E2" s="94"/>
      <c r="F2" s="94"/>
      <c r="G2" s="94"/>
      <c r="H2" s="94"/>
    </row>
    <row r="3" spans="1:11" ht="12.75" customHeight="1" x14ac:dyDescent="0.3">
      <c r="A3" s="2"/>
    </row>
    <row r="4" spans="1:11" ht="54.75" customHeight="1" x14ac:dyDescent="0.3">
      <c r="C4" s="96" t="s">
        <v>29</v>
      </c>
      <c r="D4" s="96"/>
      <c r="E4" s="96"/>
      <c r="F4" s="96"/>
      <c r="G4" s="96"/>
    </row>
    <row r="5" spans="1:11" ht="15.75" customHeight="1" x14ac:dyDescent="0.3"/>
    <row r="6" spans="1:11" ht="52.5" customHeight="1" x14ac:dyDescent="0.3">
      <c r="A6" s="4" t="s">
        <v>0</v>
      </c>
      <c r="B6" s="4" t="s">
        <v>1</v>
      </c>
      <c r="C6" s="4" t="s">
        <v>7</v>
      </c>
      <c r="D6" s="4" t="s">
        <v>8</v>
      </c>
      <c r="E6" s="4" t="s">
        <v>9</v>
      </c>
      <c r="F6" s="4" t="s">
        <v>13</v>
      </c>
      <c r="G6" s="4" t="s">
        <v>2</v>
      </c>
      <c r="H6" s="4" t="s">
        <v>11</v>
      </c>
      <c r="I6" s="4" t="s">
        <v>12</v>
      </c>
      <c r="J6" s="50" t="s">
        <v>10</v>
      </c>
    </row>
    <row r="7" spans="1:11" ht="100.5" customHeight="1" x14ac:dyDescent="0.3">
      <c r="A7" s="79" t="s">
        <v>66</v>
      </c>
      <c r="B7" s="20" t="s">
        <v>43</v>
      </c>
      <c r="C7" s="21" t="s">
        <v>44</v>
      </c>
      <c r="D7" s="22">
        <v>1</v>
      </c>
      <c r="E7" s="23">
        <v>42794</v>
      </c>
      <c r="F7" s="22" t="s">
        <v>69</v>
      </c>
      <c r="G7" s="24">
        <v>60000000</v>
      </c>
      <c r="H7" s="22">
        <v>0.03</v>
      </c>
      <c r="I7" s="95">
        <v>0.45</v>
      </c>
      <c r="J7" s="51">
        <f>H7*I7</f>
        <v>1.35E-2</v>
      </c>
      <c r="K7" s="76"/>
    </row>
    <row r="8" spans="1:11" ht="153" customHeight="1" x14ac:dyDescent="0.3">
      <c r="A8" s="79"/>
      <c r="B8" s="20" t="s">
        <v>45</v>
      </c>
      <c r="C8" s="21" t="s">
        <v>44</v>
      </c>
      <c r="D8" s="22">
        <v>1</v>
      </c>
      <c r="E8" s="23">
        <v>42657</v>
      </c>
      <c r="F8" s="22" t="s">
        <v>70</v>
      </c>
      <c r="G8" s="24">
        <v>290000000</v>
      </c>
      <c r="H8" s="22">
        <v>0.8</v>
      </c>
      <c r="I8" s="82"/>
      <c r="J8" s="56">
        <f>H8*I7</f>
        <v>0.36000000000000004</v>
      </c>
      <c r="K8" s="76"/>
    </row>
    <row r="9" spans="1:11" ht="96" customHeight="1" x14ac:dyDescent="0.3">
      <c r="A9" s="79"/>
      <c r="B9" s="20" t="s">
        <v>46</v>
      </c>
      <c r="C9" s="21" t="s">
        <v>44</v>
      </c>
      <c r="D9" s="22">
        <v>1</v>
      </c>
      <c r="E9" s="23">
        <v>42916</v>
      </c>
      <c r="F9" s="22" t="s">
        <v>71</v>
      </c>
      <c r="G9" s="24">
        <v>20000000</v>
      </c>
      <c r="H9" s="56">
        <v>0.02</v>
      </c>
      <c r="I9" s="82"/>
      <c r="J9" s="51">
        <f>H9*I7</f>
        <v>9.0000000000000011E-3</v>
      </c>
      <c r="K9" s="76"/>
    </row>
    <row r="10" spans="1:11" ht="77.25" customHeight="1" x14ac:dyDescent="0.3">
      <c r="A10" s="79"/>
      <c r="B10" s="20" t="s">
        <v>47</v>
      </c>
      <c r="C10" s="21" t="s">
        <v>44</v>
      </c>
      <c r="D10" s="22">
        <v>1</v>
      </c>
      <c r="E10" s="23">
        <v>42916</v>
      </c>
      <c r="F10" s="22" t="s">
        <v>72</v>
      </c>
      <c r="G10" s="24">
        <v>280000000</v>
      </c>
      <c r="H10" s="22">
        <v>0.15</v>
      </c>
      <c r="I10" s="83"/>
      <c r="J10" s="51">
        <f>H10*I7</f>
        <v>6.7500000000000004E-2</v>
      </c>
    </row>
    <row r="11" spans="1:11" ht="35.1" customHeight="1" x14ac:dyDescent="0.3">
      <c r="A11" s="78" t="s">
        <v>20</v>
      </c>
      <c r="B11" s="85" t="s">
        <v>48</v>
      </c>
      <c r="C11" s="91" t="s">
        <v>44</v>
      </c>
      <c r="D11" s="97">
        <v>0.3</v>
      </c>
      <c r="E11" s="100">
        <v>42916</v>
      </c>
      <c r="F11" s="103" t="s">
        <v>73</v>
      </c>
      <c r="G11" s="106">
        <v>250000000</v>
      </c>
      <c r="H11" s="84">
        <v>0.4</v>
      </c>
      <c r="I11" s="84">
        <v>0.1</v>
      </c>
      <c r="J11" s="88">
        <f>H11*I$11</f>
        <v>4.0000000000000008E-2</v>
      </c>
    </row>
    <row r="12" spans="1:11" ht="35.1" customHeight="1" x14ac:dyDescent="0.3">
      <c r="A12" s="78"/>
      <c r="B12" s="86"/>
      <c r="C12" s="92"/>
      <c r="D12" s="98"/>
      <c r="E12" s="101"/>
      <c r="F12" s="104"/>
      <c r="G12" s="107"/>
      <c r="H12" s="80"/>
      <c r="I12" s="80"/>
      <c r="J12" s="89"/>
    </row>
    <row r="13" spans="1:11" ht="35.1" customHeight="1" x14ac:dyDescent="0.3">
      <c r="A13" s="78"/>
      <c r="B13" s="87"/>
      <c r="C13" s="93"/>
      <c r="D13" s="99"/>
      <c r="E13" s="102"/>
      <c r="F13" s="105"/>
      <c r="G13" s="108"/>
      <c r="H13" s="81"/>
      <c r="I13" s="80"/>
      <c r="J13" s="90"/>
    </row>
    <row r="14" spans="1:11" ht="81.75" customHeight="1" x14ac:dyDescent="0.3">
      <c r="A14" s="78"/>
      <c r="B14" s="32" t="s">
        <v>49</v>
      </c>
      <c r="C14" s="33" t="s">
        <v>44</v>
      </c>
      <c r="D14" s="61">
        <v>0.6</v>
      </c>
      <c r="E14" s="28">
        <v>42657</v>
      </c>
      <c r="F14" s="34" t="s">
        <v>50</v>
      </c>
      <c r="G14" s="35">
        <v>10000000</v>
      </c>
      <c r="H14" s="27">
        <v>0.3</v>
      </c>
      <c r="I14" s="80"/>
      <c r="J14" s="57">
        <f>H14*I11</f>
        <v>0.03</v>
      </c>
    </row>
    <row r="15" spans="1:11" ht="107.25" customHeight="1" x14ac:dyDescent="0.3">
      <c r="A15" s="78"/>
      <c r="B15" s="25" t="s">
        <v>51</v>
      </c>
      <c r="C15" s="26" t="s">
        <v>44</v>
      </c>
      <c r="D15" s="61">
        <v>0.6</v>
      </c>
      <c r="E15" s="28">
        <v>42657</v>
      </c>
      <c r="F15" s="59" t="s">
        <v>74</v>
      </c>
      <c r="G15" s="30">
        <v>15000000</v>
      </c>
      <c r="H15" s="31">
        <v>0.3</v>
      </c>
      <c r="I15" s="81"/>
      <c r="J15" s="57">
        <f>H15*I11</f>
        <v>0.03</v>
      </c>
    </row>
    <row r="16" spans="1:11" ht="76.5" customHeight="1" x14ac:dyDescent="0.3">
      <c r="A16" s="79" t="s">
        <v>21</v>
      </c>
      <c r="B16" s="20" t="s">
        <v>52</v>
      </c>
      <c r="C16" s="21" t="s">
        <v>44</v>
      </c>
      <c r="D16" s="22">
        <v>0.8</v>
      </c>
      <c r="E16" s="23">
        <v>42657</v>
      </c>
      <c r="F16" s="22" t="s">
        <v>67</v>
      </c>
      <c r="G16" s="24">
        <v>70000000</v>
      </c>
      <c r="H16" s="22">
        <v>0.5</v>
      </c>
      <c r="I16" s="95">
        <v>0.15</v>
      </c>
      <c r="J16" s="52">
        <f>H16*$I$16</f>
        <v>7.4999999999999997E-2</v>
      </c>
    </row>
    <row r="17" spans="1:10" ht="74.25" customHeight="1" x14ac:dyDescent="0.3">
      <c r="A17" s="79"/>
      <c r="B17" s="20" t="s">
        <v>53</v>
      </c>
      <c r="C17" s="21" t="s">
        <v>44</v>
      </c>
      <c r="D17" s="22">
        <v>0.8</v>
      </c>
      <c r="E17" s="23">
        <v>42657</v>
      </c>
      <c r="F17" s="22" t="s">
        <v>67</v>
      </c>
      <c r="G17" s="24">
        <v>50000000</v>
      </c>
      <c r="H17" s="22">
        <v>0.5</v>
      </c>
      <c r="I17" s="82"/>
      <c r="J17" s="52">
        <f t="shared" ref="J17" si="0">H17*$I$16</f>
        <v>7.4999999999999997E-2</v>
      </c>
    </row>
    <row r="18" spans="1:10" ht="92.25" customHeight="1" x14ac:dyDescent="0.3">
      <c r="A18" s="78" t="s">
        <v>22</v>
      </c>
      <c r="B18" s="36" t="s">
        <v>54</v>
      </c>
      <c r="C18" s="37" t="s">
        <v>44</v>
      </c>
      <c r="D18" s="61">
        <v>1</v>
      </c>
      <c r="E18" s="62">
        <v>42916</v>
      </c>
      <c r="F18" s="38" t="s">
        <v>75</v>
      </c>
      <c r="G18" s="39">
        <v>60000000</v>
      </c>
      <c r="H18" s="31">
        <v>0.5</v>
      </c>
      <c r="I18" s="84">
        <v>0.1</v>
      </c>
      <c r="J18" s="57">
        <f t="shared" ref="J18:J23" si="1">H18*I$18</f>
        <v>0.05</v>
      </c>
    </row>
    <row r="19" spans="1:10" ht="67.5" customHeight="1" x14ac:dyDescent="0.3">
      <c r="A19" s="78"/>
      <c r="B19" s="32" t="s">
        <v>55</v>
      </c>
      <c r="C19" s="33" t="s">
        <v>44</v>
      </c>
      <c r="D19" s="61">
        <v>1</v>
      </c>
      <c r="E19" s="28">
        <v>42916</v>
      </c>
      <c r="F19" s="59" t="s">
        <v>76</v>
      </c>
      <c r="G19" s="30">
        <v>5000000</v>
      </c>
      <c r="H19" s="38">
        <v>0.1</v>
      </c>
      <c r="I19" s="80"/>
      <c r="J19" s="57">
        <f t="shared" si="1"/>
        <v>1.0000000000000002E-2</v>
      </c>
    </row>
    <row r="20" spans="1:10" ht="74.25" customHeight="1" x14ac:dyDescent="0.3">
      <c r="A20" s="78"/>
      <c r="B20" s="40" t="s">
        <v>56</v>
      </c>
      <c r="C20" s="37" t="s">
        <v>44</v>
      </c>
      <c r="D20" s="61">
        <v>1</v>
      </c>
      <c r="E20" s="28">
        <v>42916</v>
      </c>
      <c r="F20" s="29" t="s">
        <v>77</v>
      </c>
      <c r="G20" s="39">
        <v>58365000</v>
      </c>
      <c r="H20" s="38">
        <v>0.1</v>
      </c>
      <c r="I20" s="80"/>
      <c r="J20" s="57">
        <f t="shared" si="1"/>
        <v>1.0000000000000002E-2</v>
      </c>
    </row>
    <row r="21" spans="1:10" ht="58.5" customHeight="1" x14ac:dyDescent="0.3">
      <c r="A21" s="78"/>
      <c r="B21" s="40" t="s">
        <v>57</v>
      </c>
      <c r="C21" s="37" t="s">
        <v>44</v>
      </c>
      <c r="D21" s="61">
        <v>1</v>
      </c>
      <c r="E21" s="28">
        <v>42916</v>
      </c>
      <c r="F21" s="38" t="s">
        <v>65</v>
      </c>
      <c r="G21" s="64">
        <v>40000000</v>
      </c>
      <c r="H21" s="38">
        <v>0.1</v>
      </c>
      <c r="I21" s="80"/>
      <c r="J21" s="57">
        <f t="shared" si="1"/>
        <v>1.0000000000000002E-2</v>
      </c>
    </row>
    <row r="22" spans="1:10" ht="74.25" customHeight="1" x14ac:dyDescent="0.3">
      <c r="A22" s="78"/>
      <c r="B22" s="36" t="s">
        <v>80</v>
      </c>
      <c r="C22" s="37" t="s">
        <v>44</v>
      </c>
      <c r="D22" s="61">
        <v>1</v>
      </c>
      <c r="E22" s="28">
        <v>42916</v>
      </c>
      <c r="F22" s="38" t="s">
        <v>79</v>
      </c>
      <c r="G22" s="39">
        <v>1000000</v>
      </c>
      <c r="H22" s="38">
        <v>0.1</v>
      </c>
      <c r="I22" s="80"/>
      <c r="J22" s="57">
        <f t="shared" si="1"/>
        <v>1.0000000000000002E-2</v>
      </c>
    </row>
    <row r="23" spans="1:10" ht="96" customHeight="1" x14ac:dyDescent="0.3">
      <c r="A23" s="78"/>
      <c r="B23" s="36" t="s">
        <v>58</v>
      </c>
      <c r="C23" s="37" t="s">
        <v>44</v>
      </c>
      <c r="D23" s="61">
        <v>1</v>
      </c>
      <c r="E23" s="28">
        <v>42916</v>
      </c>
      <c r="F23" s="38" t="s">
        <v>78</v>
      </c>
      <c r="G23" s="39">
        <v>1000000</v>
      </c>
      <c r="H23" s="38">
        <v>0.1</v>
      </c>
      <c r="I23" s="80"/>
      <c r="J23" s="57">
        <f t="shared" si="1"/>
        <v>1.0000000000000002E-2</v>
      </c>
    </row>
    <row r="24" spans="1:10" ht="88.5" customHeight="1" x14ac:dyDescent="0.3">
      <c r="A24" s="60" t="s">
        <v>25</v>
      </c>
      <c r="B24" s="20" t="s">
        <v>59</v>
      </c>
      <c r="C24" s="21" t="s">
        <v>44</v>
      </c>
      <c r="D24" s="22">
        <v>1</v>
      </c>
      <c r="E24" s="23">
        <v>42657</v>
      </c>
      <c r="F24" s="22" t="s">
        <v>81</v>
      </c>
      <c r="G24" s="24">
        <v>60000000</v>
      </c>
      <c r="H24" s="41">
        <v>1</v>
      </c>
      <c r="I24" s="22">
        <v>0.05</v>
      </c>
      <c r="J24" s="58">
        <f>+H24*I24</f>
        <v>0.05</v>
      </c>
    </row>
    <row r="25" spans="1:10" ht="35.1" customHeight="1" x14ac:dyDescent="0.3">
      <c r="A25" s="78" t="s">
        <v>23</v>
      </c>
      <c r="B25" s="85" t="s">
        <v>60</v>
      </c>
      <c r="C25" s="91" t="s">
        <v>44</v>
      </c>
      <c r="D25" s="84">
        <v>1</v>
      </c>
      <c r="E25" s="109">
        <v>42916</v>
      </c>
      <c r="F25" s="84" t="s">
        <v>82</v>
      </c>
      <c r="G25" s="106">
        <v>33033207</v>
      </c>
      <c r="H25" s="84">
        <v>1</v>
      </c>
      <c r="I25" s="80">
        <v>0.05</v>
      </c>
      <c r="J25" s="88">
        <f>H25*I25</f>
        <v>0.05</v>
      </c>
    </row>
    <row r="26" spans="1:10" ht="35.1" customHeight="1" x14ac:dyDescent="0.3">
      <c r="A26" s="78"/>
      <c r="B26" s="86"/>
      <c r="C26" s="92"/>
      <c r="D26" s="80"/>
      <c r="E26" s="110"/>
      <c r="F26" s="80"/>
      <c r="G26" s="107"/>
      <c r="H26" s="80"/>
      <c r="I26" s="80"/>
      <c r="J26" s="89"/>
    </row>
    <row r="27" spans="1:10" ht="35.1" customHeight="1" x14ac:dyDescent="0.3">
      <c r="A27" s="78"/>
      <c r="B27" s="87"/>
      <c r="C27" s="93"/>
      <c r="D27" s="81"/>
      <c r="E27" s="111"/>
      <c r="F27" s="81"/>
      <c r="G27" s="108"/>
      <c r="H27" s="81"/>
      <c r="I27" s="81"/>
      <c r="J27" s="90"/>
    </row>
    <row r="28" spans="1:10" ht="111.75" customHeight="1" x14ac:dyDescent="0.3">
      <c r="A28" s="79" t="s">
        <v>27</v>
      </c>
      <c r="B28" s="20" t="s">
        <v>61</v>
      </c>
      <c r="C28" s="21" t="s">
        <v>44</v>
      </c>
      <c r="D28" s="22">
        <v>1</v>
      </c>
      <c r="E28" s="23">
        <v>42916</v>
      </c>
      <c r="F28" s="22" t="s">
        <v>83</v>
      </c>
      <c r="G28" s="24">
        <v>70000000</v>
      </c>
      <c r="H28" s="22">
        <v>0.4</v>
      </c>
      <c r="I28" s="82">
        <v>0.1</v>
      </c>
      <c r="J28" s="56">
        <f>H28*I28</f>
        <v>4.0000000000000008E-2</v>
      </c>
    </row>
    <row r="29" spans="1:10" ht="74.25" customHeight="1" x14ac:dyDescent="0.3">
      <c r="A29" s="79"/>
      <c r="B29" s="20" t="s">
        <v>62</v>
      </c>
      <c r="C29" s="21" t="s">
        <v>44</v>
      </c>
      <c r="D29" s="22">
        <v>0.8</v>
      </c>
      <c r="E29" s="23">
        <v>42735</v>
      </c>
      <c r="F29" s="42" t="s">
        <v>84</v>
      </c>
      <c r="G29" s="24">
        <v>10000000</v>
      </c>
      <c r="H29" s="22">
        <v>0.1</v>
      </c>
      <c r="I29" s="82"/>
      <c r="J29" s="56">
        <f>H29*I28</f>
        <v>1.0000000000000002E-2</v>
      </c>
    </row>
    <row r="30" spans="1:10" ht="92.25" customHeight="1" x14ac:dyDescent="0.3">
      <c r="A30" s="79"/>
      <c r="B30" s="20" t="s">
        <v>63</v>
      </c>
      <c r="C30" s="21" t="s">
        <v>44</v>
      </c>
      <c r="D30" s="22">
        <v>0.8</v>
      </c>
      <c r="E30" s="23">
        <v>42916</v>
      </c>
      <c r="F30" s="22" t="s">
        <v>85</v>
      </c>
      <c r="G30" s="24">
        <v>40000000</v>
      </c>
      <c r="H30" s="22">
        <v>0.4</v>
      </c>
      <c r="I30" s="82"/>
      <c r="J30" s="56">
        <f>H30*I28</f>
        <v>4.0000000000000008E-2</v>
      </c>
    </row>
    <row r="31" spans="1:10" ht="72" customHeight="1" x14ac:dyDescent="0.3">
      <c r="A31" s="79"/>
      <c r="B31" s="20" t="s">
        <v>64</v>
      </c>
      <c r="C31" s="21" t="s">
        <v>44</v>
      </c>
      <c r="D31" s="22">
        <v>1</v>
      </c>
      <c r="E31" s="23">
        <v>42916</v>
      </c>
      <c r="F31" s="43" t="s">
        <v>68</v>
      </c>
      <c r="G31" s="24">
        <v>35000000</v>
      </c>
      <c r="H31" s="22">
        <v>0.1</v>
      </c>
      <c r="I31" s="83"/>
      <c r="J31" s="56">
        <f>H31*I28</f>
        <v>1.0000000000000002E-2</v>
      </c>
    </row>
    <row r="32" spans="1:10" ht="35.1" customHeight="1" x14ac:dyDescent="0.3">
      <c r="A32" s="7" t="s">
        <v>3</v>
      </c>
      <c r="B32" s="5"/>
      <c r="C32" s="5"/>
      <c r="D32" s="6"/>
      <c r="E32" s="6"/>
      <c r="F32" s="6"/>
      <c r="G32" s="44">
        <f>SUM(G7:G31)</f>
        <v>1458398207</v>
      </c>
      <c r="H32" s="6"/>
      <c r="I32" s="65">
        <f>SUM(I7:I31)</f>
        <v>1.0000000000000002</v>
      </c>
      <c r="J32" s="65">
        <f>SUM(J7:J31)</f>
        <v>1.0000000000000002</v>
      </c>
    </row>
    <row r="33" spans="1:10" x14ac:dyDescent="0.3">
      <c r="G33" s="63"/>
    </row>
    <row r="34" spans="1:10" x14ac:dyDescent="0.3">
      <c r="G34" s="63">
        <v>1458398207</v>
      </c>
    </row>
    <row r="37" spans="1:10" ht="56.1" customHeight="1" x14ac:dyDescent="0.3">
      <c r="A37" s="77" t="s">
        <v>40</v>
      </c>
      <c r="B37" s="77"/>
      <c r="C37" s="77"/>
      <c r="D37" s="77"/>
      <c r="E37" s="77"/>
      <c r="F37" s="77"/>
      <c r="G37" s="77"/>
      <c r="H37" s="77"/>
      <c r="I37" s="77"/>
      <c r="J37" s="77"/>
    </row>
    <row r="38" spans="1:10" ht="69" customHeight="1" x14ac:dyDescent="0.3">
      <c r="A38" s="13" t="s">
        <v>0</v>
      </c>
      <c r="B38" s="13" t="s">
        <v>1</v>
      </c>
      <c r="C38" s="13" t="s">
        <v>7</v>
      </c>
      <c r="D38" s="13" t="s">
        <v>8</v>
      </c>
      <c r="E38" s="13" t="s">
        <v>9</v>
      </c>
      <c r="F38" s="13" t="s">
        <v>13</v>
      </c>
      <c r="G38" s="13" t="s">
        <v>2</v>
      </c>
      <c r="H38" s="13" t="s">
        <v>11</v>
      </c>
      <c r="I38" s="13" t="s">
        <v>12</v>
      </c>
      <c r="J38" s="53" t="s">
        <v>10</v>
      </c>
    </row>
    <row r="39" spans="1:10" ht="81" customHeight="1" x14ac:dyDescent="0.3">
      <c r="A39" s="14" t="s">
        <v>30</v>
      </c>
      <c r="B39" s="15" t="s">
        <v>39</v>
      </c>
      <c r="C39" s="16" t="s">
        <v>41</v>
      </c>
      <c r="D39" s="17">
        <v>1</v>
      </c>
      <c r="E39" s="18" t="s">
        <v>36</v>
      </c>
      <c r="F39" s="17" t="s">
        <v>37</v>
      </c>
      <c r="G39" s="19">
        <v>23009614</v>
      </c>
      <c r="H39" s="17">
        <v>0</v>
      </c>
      <c r="I39" s="17">
        <v>0</v>
      </c>
      <c r="J39" s="54">
        <v>0</v>
      </c>
    </row>
    <row r="40" spans="1:10" ht="81" customHeight="1" x14ac:dyDescent="0.3">
      <c r="A40" s="14" t="s">
        <v>25</v>
      </c>
      <c r="B40" s="15" t="s">
        <v>38</v>
      </c>
      <c r="C40" s="16" t="s">
        <v>41</v>
      </c>
      <c r="D40" s="17">
        <v>1</v>
      </c>
      <c r="E40" s="18" t="s">
        <v>36</v>
      </c>
      <c r="F40" s="17" t="s">
        <v>37</v>
      </c>
      <c r="G40" s="19">
        <v>69330805</v>
      </c>
      <c r="H40" s="17">
        <v>0</v>
      </c>
      <c r="I40" s="17">
        <v>0</v>
      </c>
      <c r="J40" s="54">
        <v>0</v>
      </c>
    </row>
    <row r="41" spans="1:10" ht="81" customHeight="1" x14ac:dyDescent="0.3">
      <c r="A41" s="14" t="s">
        <v>20</v>
      </c>
      <c r="B41" s="15" t="s">
        <v>35</v>
      </c>
      <c r="C41" s="16" t="s">
        <v>41</v>
      </c>
      <c r="D41" s="17">
        <v>1</v>
      </c>
      <c r="E41" s="18" t="s">
        <v>36</v>
      </c>
      <c r="F41" s="17" t="s">
        <v>37</v>
      </c>
      <c r="G41" s="19">
        <v>103319992</v>
      </c>
      <c r="H41" s="17">
        <v>0</v>
      </c>
      <c r="I41" s="17">
        <v>0</v>
      </c>
      <c r="J41" s="54">
        <v>0</v>
      </c>
    </row>
    <row r="42" spans="1:10" x14ac:dyDescent="0.3">
      <c r="A42" s="8"/>
      <c r="B42" s="8"/>
      <c r="F42" s="48" t="s">
        <v>3</v>
      </c>
      <c r="G42" s="47">
        <f>SUM(G39:G41)</f>
        <v>195660411</v>
      </c>
    </row>
    <row r="45" spans="1:10" ht="30.75" customHeight="1" x14ac:dyDescent="0.3">
      <c r="B45" s="9" t="s">
        <v>31</v>
      </c>
      <c r="C45" s="9"/>
      <c r="D45" s="45">
        <f>G32</f>
        <v>1458398207</v>
      </c>
    </row>
    <row r="46" spans="1:10" ht="35.25" customHeight="1" x14ac:dyDescent="0.3">
      <c r="B46" s="9" t="s">
        <v>42</v>
      </c>
      <c r="C46" s="9"/>
      <c r="D46" s="46">
        <f>G42</f>
        <v>195660411</v>
      </c>
    </row>
    <row r="47" spans="1:10" ht="40.5" customHeight="1" x14ac:dyDescent="0.35">
      <c r="B47" s="10" t="s">
        <v>32</v>
      </c>
      <c r="C47" s="10"/>
      <c r="D47" s="45">
        <f>D45+D46</f>
        <v>1654058618</v>
      </c>
      <c r="F47" s="12" t="s">
        <v>34</v>
      </c>
      <c r="G47" s="11"/>
      <c r="I47" s="12" t="s">
        <v>33</v>
      </c>
      <c r="J47" s="55"/>
    </row>
    <row r="49" spans="4:4" x14ac:dyDescent="0.3">
      <c r="D49" s="63">
        <f>D47*5%</f>
        <v>82702930.900000006</v>
      </c>
    </row>
  </sheetData>
  <autoFilter ref="A6:J32"/>
  <mergeCells count="32">
    <mergeCell ref="D25:D27"/>
    <mergeCell ref="E25:E27"/>
    <mergeCell ref="F25:F27"/>
    <mergeCell ref="G25:G27"/>
    <mergeCell ref="J11:J13"/>
    <mergeCell ref="C2:H2"/>
    <mergeCell ref="I7:I10"/>
    <mergeCell ref="I11:I15"/>
    <mergeCell ref="I16:I17"/>
    <mergeCell ref="C4:G4"/>
    <mergeCell ref="C11:C13"/>
    <mergeCell ref="D11:D13"/>
    <mergeCell ref="E11:E13"/>
    <mergeCell ref="F11:F13"/>
    <mergeCell ref="G11:G13"/>
    <mergeCell ref="H11:H13"/>
    <mergeCell ref="K7:K9"/>
    <mergeCell ref="A37:J37"/>
    <mergeCell ref="A25:A27"/>
    <mergeCell ref="A28:A31"/>
    <mergeCell ref="A7:A10"/>
    <mergeCell ref="A11:A15"/>
    <mergeCell ref="A16:A17"/>
    <mergeCell ref="A18:A23"/>
    <mergeCell ref="I25:I27"/>
    <mergeCell ref="I28:I31"/>
    <mergeCell ref="I18:I23"/>
    <mergeCell ref="B11:B13"/>
    <mergeCell ref="B25:B27"/>
    <mergeCell ref="H25:H27"/>
    <mergeCell ref="J25:J27"/>
    <mergeCell ref="C25:C27"/>
  </mergeCells>
  <pageMargins left="0.74803149606299213" right="0.31496062992125984" top="0.47244094488188981" bottom="0.74803149606299213" header="0.31496062992125984" footer="0.31496062992125984"/>
  <pageSetup scale="28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COMPONENTES</vt:lpstr>
      <vt:lpstr>INICIATIVAS</vt:lpstr>
      <vt:lpstr>COMPONENTES!Área_de_impresión</vt:lpstr>
      <vt:lpstr>INICIATIVAS!Área_de_impresión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Dominguez Rivera</dc:creator>
  <cp:lastModifiedBy>User</cp:lastModifiedBy>
  <cp:lastPrinted>2016-09-13T16:28:38Z</cp:lastPrinted>
  <dcterms:created xsi:type="dcterms:W3CDTF">2014-11-17T19:50:26Z</dcterms:created>
  <dcterms:modified xsi:type="dcterms:W3CDTF">2017-01-23T13:44:53Z</dcterms:modified>
</cp:coreProperties>
</file>